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autoCompressPictures="0" defaultThemeVersion="124226"/>
  <mc:AlternateContent xmlns:mc="http://schemas.openxmlformats.org/markup-compatibility/2006">
    <mc:Choice Requires="x15">
      <x15ac:absPath xmlns:x15ac="http://schemas.microsoft.com/office/spreadsheetml/2010/11/ac" url="D:\CPEX\2023-24\IPA\"/>
    </mc:Choice>
  </mc:AlternateContent>
  <bookViews>
    <workbookView xWindow="-120" yWindow="-120" windowWidth="51840" windowHeight="21240" tabRatio="849"/>
  </bookViews>
  <sheets>
    <sheet name="Titelblatt" sheetId="36" r:id="rId1"/>
    <sheet name="Datenblatt" sheetId="20" r:id="rId2"/>
    <sheet name="FK_PM_AJ" sheetId="73" r:id="rId3"/>
    <sheet name="Dokumentation" sheetId="70" r:id="rId4"/>
    <sheet name="Präs_FG" sheetId="74" r:id="rId5"/>
    <sheet name="Dropdown" sheetId="76" state="hidden" r:id="rId6"/>
    <sheet name="Tabelle1" sheetId="72" state="hidden" r:id="rId7"/>
  </sheets>
  <definedNames>
    <definedName name="_xlnm.Print_Area" localSheetId="1">Datenblatt!$B$1:$AA$90</definedName>
    <definedName name="_xlnm.Print_Area" localSheetId="3">Dokumentation!$A$1:$AB$106</definedName>
    <definedName name="_xlnm.Print_Area" localSheetId="2">FK_PM_AJ!$A$1:$AB$176</definedName>
    <definedName name="_xlnm.Print_Area" localSheetId="4">Präs_FG!$A$1:$AB$70</definedName>
    <definedName name="_xlnm.Print_Area" localSheetId="0">Titelblatt!$A$1:$G$41</definedName>
    <definedName name="FachNote">#REF!</definedName>
    <definedName name="Noten">#REF!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38" i="36" l="1"/>
  <c r="T2" i="74"/>
  <c r="T2" i="73"/>
  <c r="T2" i="70"/>
  <c r="U49" i="20" l="1"/>
  <c r="U38" i="20"/>
  <c r="J36" i="20"/>
  <c r="P49" i="20"/>
  <c r="AC49" i="20" s="1"/>
  <c r="AD28" i="74" l="1"/>
  <c r="AD21" i="74"/>
  <c r="AD14" i="74"/>
  <c r="AD7" i="74"/>
  <c r="AD146" i="73"/>
  <c r="AD139" i="73"/>
  <c r="AD132" i="73"/>
  <c r="AD125" i="73"/>
  <c r="AD118" i="73"/>
  <c r="AD111" i="73"/>
  <c r="AD104" i="73"/>
  <c r="AD97" i="73"/>
  <c r="AD90" i="73"/>
  <c r="AD83" i="73"/>
  <c r="AD76" i="73"/>
  <c r="AD63" i="73"/>
  <c r="AD56" i="73"/>
  <c r="AD49" i="73"/>
  <c r="AD42" i="73"/>
  <c r="AD35" i="73"/>
  <c r="AD28" i="73"/>
  <c r="AD21" i="73"/>
  <c r="AD14" i="73"/>
  <c r="AD7" i="73"/>
  <c r="AD35" i="74" l="1"/>
  <c r="AA35" i="74" s="1"/>
  <c r="P47" i="20" s="1"/>
  <c r="AB49" i="20" s="1"/>
  <c r="AE49" i="20" s="1"/>
  <c r="Z51" i="20" s="1"/>
  <c r="AD152" i="73"/>
  <c r="AA153" i="73" s="1"/>
  <c r="K39" i="20" s="1"/>
  <c r="AD70" i="73"/>
  <c r="AA70" i="73" s="1"/>
  <c r="U47" i="20"/>
  <c r="P38" i="20" l="1"/>
  <c r="AB39" i="20" s="1"/>
  <c r="K38" i="20"/>
  <c r="U39" i="20"/>
  <c r="P39" i="20"/>
  <c r="AC39" i="20" s="1"/>
  <c r="AD6" i="70"/>
  <c r="AD76" i="70"/>
  <c r="AD69" i="70"/>
  <c r="AD62" i="70"/>
  <c r="AD55" i="70"/>
  <c r="AD48" i="70"/>
  <c r="AD41" i="70"/>
  <c r="AD34" i="70"/>
  <c r="AD27" i="70"/>
  <c r="AD20" i="70"/>
  <c r="AD13" i="70"/>
  <c r="AE39" i="20" l="1"/>
  <c r="Z41" i="20" s="1"/>
  <c r="AB54" i="20" s="1"/>
  <c r="AD83" i="70"/>
  <c r="AA83" i="70" s="1"/>
  <c r="K43" i="20" s="1"/>
  <c r="P43" i="20" l="1"/>
  <c r="Z45" i="20" s="1"/>
  <c r="AC54" i="20" s="1"/>
  <c r="U43" i="20"/>
  <c r="AD54" i="20"/>
  <c r="AE54" i="20" l="1"/>
  <c r="Z54" i="20" l="1"/>
</calcChain>
</file>

<file path=xl/sharedStrings.xml><?xml version="1.0" encoding="utf-8"?>
<sst xmlns="http://schemas.openxmlformats.org/spreadsheetml/2006/main" count="432" uniqueCount="175">
  <si>
    <t>Mediamatikerin EFZ</t>
  </si>
  <si>
    <t>Mediamatiker EFZ</t>
  </si>
  <si>
    <t>Lehrbetrieb</t>
  </si>
  <si>
    <t>Ende der IPA</t>
  </si>
  <si>
    <t>Beginn der IPA</t>
  </si>
  <si>
    <t>Angaben zur IPA</t>
  </si>
  <si>
    <t>Meilensteine IPA</t>
  </si>
  <si>
    <t>Zusammenzug der Noten</t>
  </si>
  <si>
    <t>Bereinigte 
Note</t>
  </si>
  <si>
    <t>Allgemeine Bemerkungen zur IPA</t>
  </si>
  <si>
    <t>Individuelle praktische Arbeit (IPA)</t>
  </si>
  <si>
    <t>Die Zielsetzungen der IPA sind gemäss Freigabe erfüllt.</t>
  </si>
  <si>
    <t xml:space="preserve">Im Arbeitsjournal ist die Arbeit täglich protokolliert und mit den Tageszielen abgeglichen, die Zeitangaben sind nachvollziehbar und das Tagestotal festgehalten. </t>
  </si>
  <si>
    <t>Eine einheitliche, übersichtliche Gestaltung sowie der bewusste Umgang mit Bildern ist sichtbar. Tabellen und Abbildungen sind sinnvoll eingesetzt und richtig beschriftet.</t>
  </si>
  <si>
    <t>Der Text ist für eine Fachperson inhaltlich verständlich verfasst und auf den Punkt gebracht. Spezielle Fachausdrücke werden nachvollziehbar erklärt.</t>
  </si>
  <si>
    <t>Das Produkt ist funktionsfähig und praxistauglich.</t>
  </si>
  <si>
    <t>Der/die Kandidat/in hält Regeln und Vereinbarungen ein und informiert die Betroffenen rechtzeitig bei Abweichungen.</t>
  </si>
  <si>
    <t>Laufweg der Unterlagen</t>
  </si>
  <si>
    <t>Datum Eingang</t>
  </si>
  <si>
    <t>Datum Ausgang</t>
  </si>
  <si>
    <t>Unterschrift</t>
  </si>
  <si>
    <t>Abgabe durch Kandidaten (2-fach)</t>
  </si>
  <si>
    <t>Beurteilung durch Experten</t>
  </si>
  <si>
    <t>Beurteilung durch Co-Experten</t>
  </si>
  <si>
    <t>Eingang Chefexperte</t>
  </si>
  <si>
    <t>Die Arbeitsschritte sind nachvollziehbar beschrieben und begründet.</t>
  </si>
  <si>
    <t>Allfällige Hilfe durch Dritte ist im Arbeitsjournal dokumentiert.</t>
  </si>
  <si>
    <t>Formular Bewertung
Individuelle praktische Arbeit (IPA)</t>
  </si>
  <si>
    <t>Bewertungsformular</t>
  </si>
  <si>
    <t>Kandidatin / Kandidat</t>
  </si>
  <si>
    <t>Titel IPA</t>
  </si>
  <si>
    <t>Expertin/
Experte</t>
  </si>
  <si>
    <t>Co-Expertin/
Co-Experte</t>
  </si>
  <si>
    <t>Das Produkt ist fachgerecht und nach den definierten Vorgaben erstellt.</t>
  </si>
  <si>
    <t>Die gewählte PM-Methode ist begründet, dokumentiert und richtig angewandt.</t>
  </si>
  <si>
    <t>Das Projekt ist in schlüssige Projektphasen gegliedert.</t>
  </si>
  <si>
    <t>Für die Qualitätssicherung werden geeignete Mittel eingesetzt (Checklisten zur Ziel-, Daten-, Resultatüberprüfung).</t>
  </si>
  <si>
    <t>Der Sprachstil, die Grammatik sowie die Rechtschreibung des Arbeitsjournals sind korrekt und die Nachvollziehbarkeit ist gegeben.</t>
  </si>
  <si>
    <t>Es werden Lösungsvarianten beschrieben und die gefällten Entscheidungen sind begründet.</t>
  </si>
  <si>
    <t>Positionsnote Dokumentation (20%)</t>
  </si>
  <si>
    <t>Ausführung</t>
  </si>
  <si>
    <t>Doku</t>
  </si>
  <si>
    <t>Präsi, FG</t>
  </si>
  <si>
    <r>
      <t xml:space="preserve">Fachnote IPA </t>
    </r>
    <r>
      <rPr>
        <b/>
        <sz val="8"/>
        <color theme="1"/>
        <rFont val="Arial"/>
        <family val="2"/>
      </rPr>
      <t>(Endnote auf Zehntel gerundet)</t>
    </r>
  </si>
  <si>
    <t>PM</t>
  </si>
  <si>
    <t>Fach</t>
  </si>
  <si>
    <t>Die Verwaltung der Dokumente erfolgt in einem Verzeichnis mit logischem Aufbau und logischen Dateibezeichnungen. Zur Sicherung der Dateien wird ein Backup erstellt.</t>
  </si>
  <si>
    <t>Gütestufe 3</t>
  </si>
  <si>
    <t xml:space="preserve">1) Der Inhalt folgt einem roten Faden.
2) Folgende Abschnitte sind vorhanden: Titel, Inhaltsverzeichnis, Ausgangslage, Zielsetzungen, Hauptteil, Fazit, Quellenangaben, Abbildungs- und Tabellenverzeichnis, Anhänge
3) Alle Endresultate sind gut sichtbar abgebildet oder verlinkt. 
</t>
  </si>
  <si>
    <t>Gütestufe 2</t>
  </si>
  <si>
    <t>Zwei Punkte sind erfüllt.</t>
  </si>
  <si>
    <t>Gütestufe 1</t>
  </si>
  <si>
    <t>Ein Punkt ist erfüllt.</t>
  </si>
  <si>
    <t>Gütestufe 0</t>
  </si>
  <si>
    <t>Kein Punkt ist erfüllt.</t>
  </si>
  <si>
    <t>Gewichtung</t>
  </si>
  <si>
    <t>Punkte</t>
  </si>
  <si>
    <t>1) Copyrights sind geklärt und aufgeführt.
2) Etwaige firmenspezifische Vorgaben sind deklariert.
3) Weitere Informationen zum rechtlichen Umfeld der Arbeit sind dokumentiert.
4) Korrekte Eigenständigkeitserklärung ist aufgeführt.</t>
  </si>
  <si>
    <t>Drei Punkte sind erfüllt.</t>
  </si>
  <si>
    <t>Ein oder kein Punkt ist erfüllt.</t>
  </si>
  <si>
    <t>1) Ein Gestaltungsraster ist sichtbar.
2) Der Umgang mit der Typografie ist fachgerecht.
3) Die Gestaltung und der Inhalt sind aufeinander abgestimmt und ergänzen sich.</t>
  </si>
  <si>
    <t>1) Der Inhalt ist für eine Fachperson verständlich verfasst.
2) Der Inhalt ist auf den Punkt gebracht.
3) Firmenspezifische Fachausdrücke werden nachvollziehbar erklärt.</t>
  </si>
  <si>
    <t>Der Sprachstil ist professionell, die Grammatik sowie die Rechtschreibung sind korrekt.</t>
  </si>
  <si>
    <t>1) Der Sprachstil ist professionell.
2) Die Dokumentation ist grammatikalisch korrekt.
3) Die Dokumentation enthält sehr wenige bis keine Rechtschreibfehler.</t>
  </si>
  <si>
    <t>1) Die Arbeitsschritte sind nachvollziehbar beschrieben.
2) Die Vorgehensweisen sind begründet.
3) Es gibt keine Lücken oder Wiederholungen.</t>
  </si>
  <si>
    <t>Die Zielsetzungen sind in der Dokumentation aufgeführt, falls nötig nach Muss- und Kann-Zielen getrennt. Eine Zielüberprüfung ist durchgeführt und allfällige Abweichungen sind begründet.</t>
  </si>
  <si>
    <t>1) Die Zielsetzungen sind (allenfalls nach Muss- und Kann-Zielen getrennt) aufgeführt.
2) Die Zielüberprüfung ist durchgeführt.
3) Allfällige Abweichungen sind begründet.</t>
  </si>
  <si>
    <t>1) Es werden Lösungsvarianten beschrieben.
2) Die Lösungsvarianten sind logisch und sinnvoll. 
3) Gefällte Entscheidungen sind nachvollziehbar begründet.</t>
  </si>
  <si>
    <t>Die Entstehung des Produktes ist klar und nachvollziehbar in der Dokumentation oder im Anhang beschrieben.</t>
  </si>
  <si>
    <t>1) Die Entstehung des Produktes ist umfassend beschrieben.
2) Die Ausführungen/Anleitungen sind für eine Fachperson nachvollziehbar.
3) Im Anhang sind Quellcode/offene Daten etc. referenziert.</t>
  </si>
  <si>
    <t>Die Tätigkeiten zur Qualitätssicherung sowie die Resultate und die Schlussfolgerungen daraus sind dokumentiert (z.B. Testanlagen, -methoden, A/B-Tests, Umfragen, Abnahmegepräch mit Kunde und Hilfsmittel sind beschrieben).</t>
  </si>
  <si>
    <t>1) Die Tätigkeiten und Resultate zur Qualitätssicherung sind dokumentiert.
2) Die Schlussfolgerungen aus der Qualitätssicherung sind beschrieben.
3) Sämtliche eingesetzte Dokumente (z.B. Testanlagen, -methoden, A/B-Tests, Umfragen, Abnahmegespräch mit Kunde, Hilfsmittel) sind im Anhang ersichtlich.</t>
  </si>
  <si>
    <t>Der strukturelle Aufbau der Dokumentation zeigt einen roten Faden und ist vollständig.</t>
  </si>
  <si>
    <t>Total Punkte</t>
  </si>
  <si>
    <t>Volle Punktzahl</t>
  </si>
  <si>
    <t>Dokumentation (Gewichtung 20%)</t>
  </si>
  <si>
    <t>Kriterien für die Bewertung der Fachkompetenz (Gewichtung 35%)</t>
  </si>
  <si>
    <t>Begründung Punktvergabe</t>
  </si>
  <si>
    <t>Zusatzkriterium 1:</t>
  </si>
  <si>
    <t>Zusatzkriterium 2:</t>
  </si>
  <si>
    <t>Zusatzkriterium 3:</t>
  </si>
  <si>
    <t xml:space="preserve">1) Die Zielsetzungen der IPA sind gemäss Aufgabenstellung erfüllt.
2) Die Zielsetzungen sind in guter Qualität erfüllt.
3) Eigene Ziele (Kann-Ziele) werden gesetzt und erfüllt.
</t>
  </si>
  <si>
    <t xml:space="preserve">1) Das Produkt ist fachgerecht erstellt.
2) Die definierten Vorgaben sind eingehalten.
3) Das Produkt weist eine sehr hohe Qualität auf.
</t>
  </si>
  <si>
    <t xml:space="preserve">1) Das Produkt ist funktionsfähig.
2) Das Produkt ist praxistauglich.
3) Das Produkt zeigt eigene Ideen im Rahmen des vorgegebenen Projektthemas auf.
</t>
  </si>
  <si>
    <t>Die Zielgruppendefinition ist erstellt und dokumentiert.</t>
  </si>
  <si>
    <t>1) Die Zielgruppe ist demografisch, psychografisch, geografisch und verhaltensorientiert beschrieben.
2) Die Zielgruppe ist nachvollziehbar hergeleitet.
3) Das Produkt wurde unter Berücksichtigung der Zielgruppendefinition erstellt und die Überlegungen dazu sind dokumentiert.</t>
  </si>
  <si>
    <t>Eine dem Projekt entsprechende Kostenschätzung ist erstellt und dokumentiert und ein IST/SOLL-Vergleich ist durchgeführt.</t>
  </si>
  <si>
    <t>1) Alle im Projekt anfallenden Kosten werden korrekt aufgeführt (z.B. Lohn-, Infrastrukturkosten)
2) Die Kostenschätzung beinhaltet eine Vor- und Nachkalkulation.
3) Die Kostenschätzung ist realistisch und nachvollziehbar.</t>
  </si>
  <si>
    <t>1) Das Produkt ist selbständig erarbeitet.
2) Allfällige Fremdhilfen sind fachlich begründet und dokumentiert.
3) Anspruchsgruppen (z.B. Auftraggeber) werden angemessen miteinbezogen und/oder über den Projektstand in Kenntnis gesetzt.</t>
  </si>
  <si>
    <t>Das Produkt ist selbständig und fachlich kompetent erarbeitet.</t>
  </si>
  <si>
    <t>1) 
2)
3)</t>
  </si>
  <si>
    <t>1) Die Projektmanagement-Methode ist begründet.
2) Die Projektmanagement-Methode ist dokumentiert.
3) Die Projektmanagement-Methode ist richtig angewandt.</t>
  </si>
  <si>
    <t>1) Die Projektphasen/Arbeitspakete sind im Projektplan ersichtlich und schlüssig.
2) Die Projektphasen/Arbeitspakete und Tätigkeiten sind zeitlich visualisiert.
3) Die Abhängigkeiten sind sichtbar.
4) Die Tätigkeiten innerhalb der Phasen sind richtig zugeordnet und beschrieben.</t>
  </si>
  <si>
    <t>Probleme (organisatorisch, terminlich, inhaltlich) werden lösungsorientiert angegangen und in Form einer Aufgaben-/ Pendenzenliste oder im Arbeitsjournal festgehalten.</t>
  </si>
  <si>
    <t>1) Der SOLL/IST-Vergleich ist durchgeführt.
2) Die Meilensteine sind vorhanden und richtig definiert.
3) Die Abweichungen sind festgehalten, begründet und Massnahmen abgeleitet.</t>
  </si>
  <si>
    <t>1) Die Qualitätssicherung wird mit geeigneten Mitteln durchgeführt.
2) Die Qualität wird durch Drittperson(en) beurteilt.
3) Aus der Qualitätssicherung sind die nötigen Schritte abgeleitet und dokumentiert.</t>
  </si>
  <si>
    <t>1) Ein sinvolles, sicheres Backup ist vorhanden.
2) Das Backupkonzept ist nachvollziehbar beschrieben.
3) Die Datenstruktur und Dateibezeichnungen erleichtert Dritten eine allfällige Weiterführung des Projektes.</t>
  </si>
  <si>
    <t>1) Das Arbeitsjournal ist täglich geführt und mit den Tageszielen abgeglichen (SOLL/IST-Vergleich).
2) Die Zeitangaben sind nachvollziehbar und korrekt. Das Tagestotal ist ausgewiesen.
3) Verknüpfungen/Verweise zwischen Arbeitsjournal und dem Hauptteil der Dokumentation sind ersichtlich.
4) Das Arbeitsjournal enthält ein persönliches Tagesfazit.</t>
  </si>
  <si>
    <t>1) Das Arbeitsjournal ist gut nachvollziehbar.
2) Der Sprachstil ist professionell.
3) Die Grammatik und die Rechtschreibung sind korrekt.</t>
  </si>
  <si>
    <t>1) Die Hilfe durch Dritte (auch das Einholen von Feedback und die Qualitätssicherung durch andere Personen) ist dokumentiert.
2) Die Hilfestellung ist begründet.
3) Weitere Schritte oder notwendige Nachbearbeitung aus der Hilfestellung sind ersichtlich.</t>
  </si>
  <si>
    <t>Der/die Kandidat/in handelt und kommuniziert auftrags- und kundenorientiert.</t>
  </si>
  <si>
    <t>1) Die Kommunikation ist proaktiv.
2) Die Kommunikation ist adressatengerecht und wird vorausschauend geplant. 
3) Die erhaltenen Informationen werden in die IPA miteinbezogen.</t>
  </si>
  <si>
    <t>1) Regeln und Vereinbarungen werden eingehalten.
2) Die Betroffenen werden bei etwaigen Abweichungen rechtzeitig informiert. 
3) Bei Abweichungen werden abgeleitete Massnahmen aufgezeigt.</t>
  </si>
  <si>
    <t>Präsentation und Fachgespräch (Gewichtung 30%)</t>
  </si>
  <si>
    <t>Die Präsentation hat einen strukturierten Aufbau und widerspiegelt die wichtigsten Aspekte der Arbeit.</t>
  </si>
  <si>
    <t>1) Die Präsentation ist inhaltlich in schIüssige Informationseinheiten gegliedert.
2) Die wichtigsten Aspekte der Arbeit werden beschrieben und reflektiert.
3) Alle Aussagen sind sachlich korrekt und dem Zielpublikum (Fachpersonen) angepasst. 
4) Die Präsentation bietet gegenüber der Dokumentation einen Mehrwert und neue Informationen.</t>
  </si>
  <si>
    <t>Die Einleitung und der Schluss der Präsentation sind gut resp. spannend und das Produkt wird ins positive Licht gerückt. Die Zeitvorgabe wird eingehalten.</t>
  </si>
  <si>
    <t>1) Das Interesse der Zuhörer wird zu Beginn geweckt (gute Einleitung).
2) Das Produkt wird überzeugend vorgestellt und gewürdigt. 
3) Die Zeitvorgabe (15-20 Min.) wird eingehalten.
4) Der Schluss rundet die Präsentation gut ab.</t>
  </si>
  <si>
    <t xml:space="preserve">1) Das Auftreten ist gewandt und sicher (frei gesprochen, Blickkontakt, Gestik, Körpersprache).
2) Die Sprache ist deutlich und das Tempo angemessen. Die Lautstärke ist den Räumlichkeiten angepasst. 
3) Sprache und Präsentationshilfsmittel sind aufeinander abgestimmt und ergänzen sich. 
</t>
  </si>
  <si>
    <t>Das Vortragen ist in Form einer Kundenpräsentation auf die Zielgruppe abgestimmt.</t>
  </si>
  <si>
    <t>Zur Unterstützung des Vortrags werden Präsentationshilfsmittel methodisch korrekt eingesetzt.</t>
  </si>
  <si>
    <t xml:space="preserve">1) Die Gestaltung der Präsentationshilfsmittel widerspiegelt die berufliche Fachkompetenz.
2) Die Aussagen der Präsentation sind visualisiert; Zahlen und Tabellen sind gut lesbar.
3) Die Präsentationshilfsmittel werden technisch einwandfrei, zeit- und themengerecht eingesetzt.
4) Die Formulierungen in den Präsentationshilfsmitteln (Grammatik / Rechtschreibung) sind korrekt.
</t>
  </si>
  <si>
    <t>Die Beantwortung der Fragestellung behandelt alle Aspekte fachkompetent in differenzierter Weise. Alle getätigten Aussagen sind - wo notwendig - mit Beispielen oder logischen Schlussfolgerungen belegt. Die Antworten sind fachlich kompetent und korrekt. Der/die Kandidat/in kann auch zu Details präzise Auskunft geben.</t>
  </si>
  <si>
    <t>Die Beantwortung der Fragestellung lässt einen oder mehrere nebensächliche Aspekte ausser Acht, oder ein zentraler Aspekt ist nicht hinreichend differenziert. Die meisten Aussagen sind - wo notwendig - mit Beispielen oder logischen Schlussfolgerungen belegt. Der Kandidat gibt meist korrekte Antworten, kann zu Details meist präzise Auskunft geben.</t>
  </si>
  <si>
    <t>Die Beantwortung der Fragestellung lässt einen zentralen Aspekt ganz ausser Acht oder ist bezüglich des überwiegenden Teils der zentralen Aspekte nicht hinreichend differenziert. Viele Aussagen sind nicht - wo notwendig - mit Beispielen oder logischen Schlussfolgerungen belegt. Der/die Kandidat/in gibt häufig falsche oder unpräzise Antworten.</t>
  </si>
  <si>
    <t>Der/die Kandidat/in kann die Fragen zu seiner Facharbeit nicht korrekt beantworten.</t>
  </si>
  <si>
    <t>Präs</t>
  </si>
  <si>
    <t>FG</t>
  </si>
  <si>
    <t>Fachvor-gesetzte(r)</t>
  </si>
  <si>
    <t>Positionsnote Präsentation &amp; Fachgespräch (30%)</t>
  </si>
  <si>
    <t>Positionsnote Ausführung &amp; Resultat der Arbeit (50%)</t>
  </si>
  <si>
    <t>Ausführung &amp; Resultat der Arbeit (Gewichtung 50%)</t>
  </si>
  <si>
    <t>Dauer IPA gem. Eingabe (h)*</t>
  </si>
  <si>
    <t>Dauer gem. A-Journal (h)*</t>
  </si>
  <si>
    <t>Fachvorgesetzte /
Fachvorgesetzter</t>
  </si>
  <si>
    <t>Expertin /
Experte</t>
  </si>
  <si>
    <t>Co-Expertin /
Co-Experte</t>
  </si>
  <si>
    <t>Fachvorgesetzte/Fachvorgesetzter</t>
  </si>
  <si>
    <t xml:space="preserve">   HKB 1: Produzieren und Verwenden von Multimedia</t>
  </si>
  <si>
    <t xml:space="preserve">   HKB 2: Ausführen von Gestaltung / Design </t>
  </si>
  <si>
    <t xml:space="preserve">   HKB 3: Einsetzen von ICT-Mitteln</t>
  </si>
  <si>
    <t xml:space="preserve">   HKB 4: Mitwirken in Administration und Betriebswirtschaft</t>
  </si>
  <si>
    <t xml:space="preserve">   HKB 5: Betreiben von Marketing und Kommunikation</t>
  </si>
  <si>
    <r>
      <t xml:space="preserve">* Dauer in Stunden </t>
    </r>
    <r>
      <rPr>
        <b/>
        <i/>
        <sz val="9"/>
        <color theme="1"/>
        <rFont val="Arial"/>
        <family val="2"/>
      </rPr>
      <t>ohne</t>
    </r>
    <r>
      <rPr>
        <i/>
        <sz val="9"/>
        <color theme="1"/>
        <rFont val="Arial"/>
        <family val="2"/>
      </rPr>
      <t xml:space="preserve"> die Präsentation und deren Vorbereitung.</t>
    </r>
  </si>
  <si>
    <t>Unterschriften</t>
  </si>
  <si>
    <t>Expertin/Experte</t>
  </si>
  <si>
    <t>Ort, Datum:</t>
  </si>
  <si>
    <t>Co-Expertin/Co-Experte</t>
  </si>
  <si>
    <t xml:space="preserve">Kandidatin/Kandidat:  </t>
  </si>
  <si>
    <t>Kandidatin/Kandidat</t>
  </si>
  <si>
    <t>Anhand der Bewertung der Kriterien für die Fachkompetenz und das Projektmanagement/Arbeitsjournal wird eine gewichtete Note zwischen 1.0 und 6.0 berechnet. Die Note wird auf halbe und ganze Noten gerundet (Positionsnote).</t>
  </si>
  <si>
    <t>Anhand der Bewertung der Kriterien wird für die Dokumentation eine Note zwischen 1.0 und 6.0 berechnet. Die Note wird auf halbe und ganze Noten gerundet (Positionsnote).</t>
  </si>
  <si>
    <t>Note der Position "Projektmanagement und Arbeitsjournal"</t>
  </si>
  <si>
    <t>Note der Position "Dokumentation"</t>
  </si>
  <si>
    <t>Note der Position "Präsentation"</t>
  </si>
  <si>
    <t>Note der Position "Fachgespräch"</t>
  </si>
  <si>
    <t>Note der Position "Fachkompetenz"</t>
  </si>
  <si>
    <t>Begründung Punktevergabe</t>
  </si>
  <si>
    <t xml:space="preserve">1) Die Aufgaben-/Pendenzenliste ist separat oder im Arbeitsjournal vorhanden.
2) Die Aufgaben-/Pendenzenliste ist vollständig und wird separat oder im Arbeitsjournal regelmässig nachgeführt.
3) Die Probleme (organisatorisch, terminlich, inhaltlich) werden lösungsorientiert angegangen.
</t>
  </si>
  <si>
    <t>Bewertung durch (bitte mit X ankreuzen):</t>
  </si>
  <si>
    <t>Behandelte Handlungs-</t>
  </si>
  <si>
    <t>Drei aus fünf HKB</t>
  </si>
  <si>
    <t>(HKB 6 ist ein Muss)</t>
  </si>
  <si>
    <t>bitte ankreuzen</t>
  </si>
  <si>
    <t>kompetenzbereiche.</t>
  </si>
  <si>
    <t>Beurteilung durch Fachvorgesetzte/r</t>
  </si>
  <si>
    <t>Mögliche rechtliche Rahmenbedingungen, die die Arbeit beeinflussen (Copyright, firmenspezifische Vorgaben, etc.), werden eingehalten und sind beschrieben.</t>
  </si>
  <si>
    <t>1) Eine einheitliche Gestaltung ist sichtbar und die Bilder fügen sich in den Gestaltungsraster ein.
2) Es wird mit verschiedenen Abbildungs-Arten gearbeitet (z.B. Skizzen, Layouts, Screenshots, Stockfotos, Hintergrundbildern, Tabellen, Infografiken, Icons etc.).
3) Tabellen und Abbildungen sind sinnvoll eingesetzt und richtig und lesbar beschriftet.</t>
  </si>
  <si>
    <r>
      <t>Die Durchführung des Fachgesprächs kann je nach Kanton verschieden geschehen. Entweder werden einzelne Fragen nach den unten aufgeführten Gütestufen beurteilt, oder aber es sind ganze Fragen</t>
    </r>
    <r>
      <rPr>
        <sz val="11"/>
        <rFont val="Arial"/>
        <family val="2"/>
      </rPr>
      <t>komplexe</t>
    </r>
    <r>
      <rPr>
        <sz val="11"/>
        <color theme="1"/>
        <rFont val="Arial"/>
        <family val="2"/>
      </rPr>
      <t>, welche die ExpertInnen nach dieser Stufung beurteilen.
Das Fachgespräch soll Raum lassen für:
- klärende Fragen
- spezifische Fachfragen, die das IPA-Thema betreffen
- weiterführende Fragen/Diskussionen, die einen Zusammenhang mit dem IPA-Thema haben, aber etwas über den Tellerrand hinaus gehen
Achtung: Es ist frei, wie viele Fragen oder Fragenkomplexe gestellt werden!</t>
    </r>
  </si>
  <si>
    <t>Anhand der Bewertung der Kriterien für die Präsentation und des Fachgesprächs wird eine gewichtete Note zwischen 1.0 und 6.0 berechnet. Die Note wird auf halbe und ganze Noten gerundet.</t>
  </si>
  <si>
    <t>Note Fachkompetenz</t>
  </si>
  <si>
    <t>Note Projektmanagement &amp; Arbeitsjournal</t>
  </si>
  <si>
    <t>Note Dokumentation</t>
  </si>
  <si>
    <t>Note Präsentation</t>
  </si>
  <si>
    <t>Note Fachgespräch</t>
  </si>
  <si>
    <t>Unterposition Projektmanagement und Arbeitsjournal (Kriterien 201 - 211)</t>
  </si>
  <si>
    <t>Unterposition Fachkompetenz (Kriterien 101 - 109)</t>
  </si>
  <si>
    <t>Kriterien für die Bewertung des Projektmanagements und des Arbeitsjournals</t>
  </si>
  <si>
    <t>Kriterien für die Bewertung der Dokumentation</t>
  </si>
  <si>
    <t>Unterposition Präsentation (Kriterien 401 - 404)</t>
  </si>
  <si>
    <t>Unterposition Fachgespräch</t>
  </si>
  <si>
    <t>Kriterien für die Bewertung der Präsentation</t>
  </si>
  <si>
    <t>Bewertung des Fachgesprächs</t>
  </si>
  <si>
    <t>Der SOLL/IST-Vergleich im Projektplan wird durchgeführt.</t>
  </si>
  <si>
    <t>Die grafische Gestaltung (Layout, Typografie, etc.) widerspiegelt die berufliche Fachkompetenz eines/einer Mediamatikers/in. Etwaige CI/CD-Vorgaben werden gemäss Absprache aller Beteiligten eingehalten.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</si>
</sst>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d/mm/yyyy;@"/>
  </numFmts>
  <fonts count="41"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9"/>
      <color theme="1"/>
      <name val="Arial"/>
      <family val="2"/>
    </font>
    <font>
      <b/>
      <sz val="9"/>
      <color theme="1"/>
      <name val="Arial"/>
      <family val="2"/>
    </font>
    <font>
      <b/>
      <sz val="11"/>
      <color theme="1"/>
      <name val="Arial"/>
      <family val="2"/>
    </font>
    <font>
      <sz val="8"/>
      <color theme="1"/>
      <name val="Arial"/>
      <family val="2"/>
    </font>
    <font>
      <sz val="11"/>
      <color theme="1"/>
      <name val="Arial"/>
      <family val="2"/>
    </font>
    <font>
      <b/>
      <sz val="12"/>
      <color theme="1"/>
      <name val="Arial"/>
      <family val="2"/>
    </font>
    <font>
      <b/>
      <sz val="12"/>
      <color theme="1"/>
      <name val="Calibri"/>
      <family val="2"/>
      <scheme val="minor"/>
    </font>
    <font>
      <b/>
      <sz val="11"/>
      <color theme="0"/>
      <name val="Arial"/>
      <family val="2"/>
    </font>
    <font>
      <sz val="14"/>
      <name val="Calibri"/>
      <family val="2"/>
      <scheme val="minor"/>
    </font>
    <font>
      <sz val="10"/>
      <name val="Arial"/>
      <family val="2"/>
    </font>
    <font>
      <sz val="11"/>
      <name val="Arial"/>
      <family val="2"/>
    </font>
    <font>
      <b/>
      <sz val="14"/>
      <name val="Arial"/>
      <family val="2"/>
    </font>
    <font>
      <sz val="14"/>
      <name val="Arial"/>
      <family val="2"/>
    </font>
    <font>
      <b/>
      <sz val="11"/>
      <name val="Arial"/>
      <family val="2"/>
    </font>
    <font>
      <sz val="9"/>
      <name val="Arial"/>
      <family val="2"/>
    </font>
    <font>
      <sz val="9"/>
      <color rgb="FFFF0000"/>
      <name val="Arial"/>
      <family val="2"/>
    </font>
    <font>
      <sz val="8"/>
      <name val="Arial"/>
      <family val="2"/>
    </font>
    <font>
      <sz val="8"/>
      <color theme="0"/>
      <name val="Arial"/>
      <family val="2"/>
    </font>
    <font>
      <sz val="18"/>
      <color theme="1"/>
      <name val="Arial"/>
      <family val="2"/>
    </font>
    <font>
      <b/>
      <sz val="8"/>
      <color theme="1"/>
      <name val="Arial"/>
      <family val="2"/>
    </font>
    <font>
      <b/>
      <sz val="15"/>
      <name val="Arial"/>
      <family val="2"/>
    </font>
    <font>
      <b/>
      <sz val="14"/>
      <color theme="1"/>
      <name val="Arial"/>
      <family val="2"/>
    </font>
    <font>
      <b/>
      <sz val="15"/>
      <color theme="1"/>
      <name val="Arial"/>
      <family val="2"/>
    </font>
    <font>
      <b/>
      <sz val="16"/>
      <name val="Arial"/>
      <family val="2"/>
    </font>
    <font>
      <sz val="11"/>
      <name val="Calibri"/>
      <family val="2"/>
      <scheme val="minor"/>
    </font>
    <font>
      <b/>
      <sz val="14"/>
      <name val="Calibri"/>
      <family val="2"/>
      <scheme val="minor"/>
    </font>
    <font>
      <b/>
      <sz val="18"/>
      <name val="Arial"/>
      <family val="2"/>
    </font>
    <font>
      <sz val="10"/>
      <color rgb="FFFF0000"/>
      <name val="Arial"/>
      <family val="2"/>
    </font>
    <font>
      <i/>
      <sz val="9"/>
      <color theme="1"/>
      <name val="Arial"/>
      <family val="2"/>
    </font>
    <font>
      <b/>
      <i/>
      <sz val="9"/>
      <color theme="1"/>
      <name val="Arial"/>
      <family val="2"/>
    </font>
    <font>
      <sz val="12"/>
      <name val="Calibri"/>
      <family val="2"/>
      <scheme val="minor"/>
    </font>
    <font>
      <b/>
      <sz val="11"/>
      <color theme="1"/>
      <name val="Calibri"/>
      <family val="2"/>
      <scheme val="minor"/>
    </font>
  </fonts>
  <fills count="6">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49">
    <xf numFmtId="0" fontId="0" fillId="0" borderId="0" xfId="0"/>
    <xf numFmtId="0" fontId="9" fillId="0" borderId="0" xfId="0" applyFont="1"/>
    <xf numFmtId="0" fontId="20" fillId="0" borderId="0" xfId="0" applyFont="1" applyAlignment="1">
      <alignment horizontal="left" vertical="center"/>
    </xf>
    <xf numFmtId="0" fontId="21" fillId="0" borderId="0" xfId="0" applyFont="1" applyAlignment="1">
      <alignment horizontal="center" vertical="center"/>
    </xf>
    <xf numFmtId="0" fontId="18" fillId="0" borderId="0" xfId="0" applyFont="1" applyAlignment="1">
      <alignment horizontal="left" vertical="top" wrapText="1"/>
    </xf>
    <xf numFmtId="0" fontId="18" fillId="0" borderId="0" xfId="0" applyFont="1"/>
    <xf numFmtId="0" fontId="23" fillId="0" borderId="0" xfId="0" applyFont="1"/>
    <xf numFmtId="0" fontId="21" fillId="0" borderId="0" xfId="0" applyFont="1"/>
    <xf numFmtId="0" fontId="19" fillId="0" borderId="0" xfId="0" applyFont="1" applyAlignment="1">
      <alignment horizontal="left" vertical="center"/>
    </xf>
    <xf numFmtId="0" fontId="25" fillId="0" borderId="0" xfId="0" applyFont="1"/>
    <xf numFmtId="0" fontId="27" fillId="0" borderId="0" xfId="0" applyFont="1" applyAlignment="1">
      <alignment horizontal="left" vertical="top"/>
    </xf>
    <xf numFmtId="0" fontId="19" fillId="0" borderId="0" xfId="0" applyFont="1" applyAlignment="1">
      <alignment horizontal="left" vertical="top" wrapText="1"/>
    </xf>
    <xf numFmtId="0" fontId="22" fillId="2" borderId="10" xfId="0" applyFont="1" applyFill="1" applyBorder="1" applyAlignment="1" applyProtection="1">
      <alignment horizontal="center" vertical="center" wrapText="1"/>
      <protection locked="0"/>
    </xf>
    <xf numFmtId="0" fontId="29" fillId="0" borderId="0" xfId="0" applyFont="1" applyAlignment="1">
      <alignment vertical="center" wrapText="1"/>
    </xf>
    <xf numFmtId="0" fontId="29" fillId="0" borderId="0" xfId="0" applyFont="1" applyAlignment="1">
      <alignment horizontal="center" vertical="center"/>
    </xf>
    <xf numFmtId="0" fontId="22" fillId="0" borderId="0" xfId="0" applyFont="1" applyAlignment="1">
      <alignment vertical="center" wrapText="1"/>
    </xf>
    <xf numFmtId="0" fontId="22" fillId="4" borderId="0" xfId="0" applyFont="1" applyFill="1" applyAlignment="1">
      <alignment horizontal="left" vertical="top" wrapText="1"/>
    </xf>
    <xf numFmtId="0" fontId="22" fillId="3" borderId="11" xfId="0" applyFont="1" applyFill="1" applyBorder="1" applyAlignment="1">
      <alignment horizontal="left" vertical="top" wrapText="1"/>
    </xf>
    <xf numFmtId="164" fontId="18" fillId="0" borderId="0" xfId="0" applyNumberFormat="1" applyFont="1" applyAlignment="1">
      <alignment horizontal="center" vertical="center"/>
    </xf>
    <xf numFmtId="0" fontId="40" fillId="0" borderId="0" xfId="0" applyFont="1"/>
    <xf numFmtId="164" fontId="0" fillId="0" borderId="0" xfId="0" applyNumberFormat="1"/>
    <xf numFmtId="0" fontId="22" fillId="0" borderId="0" xfId="0" applyFont="1" applyAlignment="1">
      <alignment horizontal="center" vertical="center"/>
    </xf>
    <xf numFmtId="0" fontId="22" fillId="0" borderId="0" xfId="0" applyFont="1" applyAlignment="1">
      <alignment horizontal="right" vertical="center"/>
    </xf>
    <xf numFmtId="0" fontId="22" fillId="0" borderId="0" xfId="0" applyFont="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right" vertical="center"/>
    </xf>
    <xf numFmtId="0" fontId="30" fillId="0" borderId="0" xfId="0" applyFont="1"/>
    <xf numFmtId="0" fontId="4" fillId="0" borderId="0" xfId="0" applyFont="1"/>
    <xf numFmtId="0" fontId="39" fillId="0" borderId="0" xfId="0" applyFont="1" applyAlignment="1">
      <alignment horizontal="left" vertical="center"/>
    </xf>
    <xf numFmtId="0" fontId="3" fillId="0" borderId="0" xfId="0" applyFont="1"/>
    <xf numFmtId="0" fontId="31" fillId="0" borderId="0" xfId="0" applyFont="1"/>
    <xf numFmtId="0" fontId="22" fillId="3" borderId="10" xfId="0" applyFont="1" applyFill="1" applyBorder="1" applyAlignment="1">
      <alignment horizontal="center" vertical="center" wrapText="1"/>
    </xf>
    <xf numFmtId="0" fontId="22" fillId="4" borderId="0" xfId="0" applyFont="1" applyFill="1" applyAlignment="1">
      <alignment horizontal="center" vertical="center" wrapText="1"/>
    </xf>
    <xf numFmtId="0" fontId="19" fillId="3" borderId="10" xfId="0" applyFont="1" applyFill="1" applyBorder="1" applyAlignment="1">
      <alignment horizontal="left" vertical="center" wrapText="1"/>
    </xf>
    <xf numFmtId="0" fontId="33" fillId="0" borderId="0" xfId="0" applyFont="1" applyAlignment="1">
      <alignment horizontal="left" vertical="center" wrapText="1"/>
    </xf>
    <xf numFmtId="0" fontId="32" fillId="0" borderId="0" xfId="0" applyFont="1" applyAlignment="1">
      <alignment horizontal="left" vertical="center" wrapText="1"/>
    </xf>
    <xf numFmtId="164" fontId="32" fillId="0" borderId="0" xfId="0" applyNumberFormat="1" applyFont="1" applyAlignment="1">
      <alignment horizontal="center" vertical="center" wrapText="1"/>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top"/>
    </xf>
    <xf numFmtId="0" fontId="9" fillId="0" borderId="2" xfId="0" applyFont="1" applyBorder="1" applyAlignment="1">
      <alignment horizontal="center" vertical="center"/>
    </xf>
    <xf numFmtId="0" fontId="9" fillId="0" borderId="2" xfId="0" applyFont="1" applyBorder="1"/>
    <xf numFmtId="0" fontId="9" fillId="0" borderId="6" xfId="0" applyFont="1" applyBorder="1" applyAlignment="1">
      <alignment vertical="top"/>
    </xf>
    <xf numFmtId="0" fontId="9" fillId="0" borderId="6" xfId="0" applyFont="1" applyBorder="1"/>
    <xf numFmtId="0" fontId="15" fillId="0" borderId="6" xfId="0" applyFont="1" applyBorder="1" applyAlignment="1">
      <alignment horizontal="center" vertical="center" wrapText="1"/>
    </xf>
    <xf numFmtId="0" fontId="11" fillId="0" borderId="0" xfId="0" applyFont="1" applyAlignment="1">
      <alignment horizontal="left" vertical="center"/>
    </xf>
    <xf numFmtId="0" fontId="8"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left" vertical="center"/>
    </xf>
    <xf numFmtId="0" fontId="13" fillId="0" borderId="0" xfId="0" applyFont="1"/>
    <xf numFmtId="0" fontId="13" fillId="0" borderId="0" xfId="0" applyFont="1" applyAlignment="1">
      <alignment horizontal="left" vertical="center"/>
    </xf>
    <xf numFmtId="0" fontId="8" fillId="0" borderId="0" xfId="0" applyFont="1" applyAlignment="1">
      <alignment horizontal="left" vertical="center" wrapText="1"/>
    </xf>
    <xf numFmtId="0" fontId="9" fillId="0" borderId="0" xfId="0" applyFont="1" applyAlignment="1">
      <alignment horizontal="left" vertical="center"/>
    </xf>
    <xf numFmtId="2" fontId="9" fillId="0" borderId="0" xfId="0" applyNumberFormat="1" applyFont="1" applyAlignment="1">
      <alignment horizontal="right" vertical="center"/>
    </xf>
    <xf numFmtId="0" fontId="10" fillId="0" borderId="0" xfId="0" applyFont="1" applyAlignment="1">
      <alignment horizontal="center" vertical="center"/>
    </xf>
    <xf numFmtId="0" fontId="9" fillId="0" borderId="0" xfId="0" applyFont="1" applyAlignment="1">
      <alignment vertical="top" wrapText="1"/>
    </xf>
    <xf numFmtId="2" fontId="9" fillId="0" borderId="0" xfId="0" applyNumberFormat="1" applyFont="1" applyAlignment="1">
      <alignment horizontal="left" vertical="center"/>
    </xf>
    <xf numFmtId="0" fontId="10" fillId="0" borderId="0" xfId="0" applyFont="1" applyAlignment="1">
      <alignment horizontal="left" vertical="center"/>
    </xf>
    <xf numFmtId="0" fontId="9"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top"/>
    </xf>
    <xf numFmtId="0" fontId="9" fillId="0" borderId="0" xfId="0" applyFont="1" applyAlignment="1">
      <alignment horizontal="left" vertical="top"/>
    </xf>
    <xf numFmtId="0" fontId="13" fillId="0" borderId="0" xfId="0" applyFont="1" applyAlignment="1">
      <alignment horizontal="center" vertical="top"/>
    </xf>
    <xf numFmtId="0" fontId="13" fillId="0" borderId="0" xfId="0" applyFont="1" applyAlignment="1">
      <alignment horizontal="center"/>
    </xf>
    <xf numFmtId="165" fontId="6" fillId="0" borderId="0" xfId="0" applyNumberFormat="1" applyFont="1" applyAlignment="1">
      <alignment vertical="center"/>
    </xf>
    <xf numFmtId="0" fontId="37" fillId="0" borderId="0" xfId="0" applyFont="1" applyAlignment="1">
      <alignment horizontal="left" vertical="center"/>
    </xf>
    <xf numFmtId="0" fontId="26" fillId="4" borderId="0" xfId="0" applyFont="1" applyFill="1" applyAlignment="1">
      <alignment horizontal="left"/>
    </xf>
    <xf numFmtId="0" fontId="16" fillId="0" borderId="0" xfId="0" applyFont="1" applyAlignment="1">
      <alignment horizontal="center" vertical="center"/>
    </xf>
    <xf numFmtId="0" fontId="19" fillId="0" borderId="0" xfId="0" applyFont="1"/>
    <xf numFmtId="0" fontId="23" fillId="0" borderId="0" xfId="0" applyFont="1" applyAlignment="1">
      <alignment vertical="center" wrapText="1"/>
    </xf>
    <xf numFmtId="0" fontId="9" fillId="0" borderId="0" xfId="0" applyFont="1" applyAlignment="1">
      <alignment horizontal="left" vertical="center" wrapText="1"/>
    </xf>
    <xf numFmtId="0" fontId="12" fillId="0" borderId="0" xfId="0" applyFont="1" applyAlignment="1">
      <alignment horizontal="right"/>
    </xf>
    <xf numFmtId="164" fontId="13" fillId="0" borderId="1" xfId="0" applyNumberFormat="1" applyFont="1" applyBorder="1" applyAlignment="1">
      <alignment horizontal="center" vertical="center"/>
    </xf>
    <xf numFmtId="9" fontId="12" fillId="0" borderId="0" xfId="0" applyNumberFormat="1" applyFont="1" applyAlignment="1">
      <alignment horizontal="right"/>
    </xf>
    <xf numFmtId="164" fontId="12" fillId="0" borderId="0" xfId="0" applyNumberFormat="1" applyFont="1" applyAlignment="1">
      <alignment horizontal="right"/>
    </xf>
    <xf numFmtId="0" fontId="13" fillId="0" borderId="0" xfId="0" applyFont="1" applyAlignment="1">
      <alignment horizontal="right"/>
    </xf>
    <xf numFmtId="0" fontId="18" fillId="0" borderId="0" xfId="0" applyFont="1" applyAlignment="1">
      <alignment horizontal="center" vertical="center"/>
    </xf>
    <xf numFmtId="164" fontId="9" fillId="0" borderId="0" xfId="0" applyNumberFormat="1" applyFont="1"/>
    <xf numFmtId="0" fontId="22" fillId="0" borderId="0" xfId="0" applyFont="1" applyAlignment="1">
      <alignment horizontal="left" vertical="center"/>
    </xf>
    <xf numFmtId="0" fontId="12" fillId="0" borderId="0" xfId="0" applyFont="1"/>
    <xf numFmtId="164" fontId="8" fillId="0" borderId="0" xfId="0" applyNumberFormat="1" applyFont="1" applyAlignment="1">
      <alignment horizontal="center" vertical="center"/>
    </xf>
    <xf numFmtId="0" fontId="18" fillId="0" borderId="0" xfId="0" applyFont="1" applyAlignment="1">
      <alignment horizontal="left" vertical="center"/>
    </xf>
    <xf numFmtId="164" fontId="12" fillId="0" borderId="0" xfId="0" applyNumberFormat="1" applyFont="1"/>
    <xf numFmtId="164" fontId="8" fillId="0" borderId="0" xfId="0" applyNumberFormat="1" applyFont="1" applyAlignment="1">
      <alignment horizontal="left" vertical="center"/>
    </xf>
    <xf numFmtId="164" fontId="35" fillId="0" borderId="12" xfId="0" applyNumberFormat="1"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13" fillId="0" borderId="2" xfId="0" applyFont="1" applyBorder="1"/>
    <xf numFmtId="0" fontId="8" fillId="2" borderId="1" xfId="0" applyFont="1" applyFill="1" applyBorder="1" applyAlignment="1" applyProtection="1">
      <alignment horizontal="center" vertical="center" wrapText="1"/>
      <protection locked="0"/>
    </xf>
    <xf numFmtId="0" fontId="36" fillId="2" borderId="1" xfId="0" applyFont="1" applyFill="1" applyBorder="1" applyAlignment="1" applyProtection="1">
      <alignment horizontal="center" vertical="center"/>
      <protection locked="0"/>
    </xf>
    <xf numFmtId="164" fontId="6" fillId="2" borderId="1" xfId="0" applyNumberFormat="1" applyFont="1" applyFill="1" applyBorder="1" applyAlignment="1" applyProtection="1">
      <alignment horizontal="center" vertical="center"/>
      <protection locked="0"/>
    </xf>
    <xf numFmtId="164" fontId="32" fillId="5" borderId="12" xfId="0" applyNumberFormat="1" applyFont="1" applyFill="1" applyBorder="1" applyAlignment="1">
      <alignment horizontal="center" vertical="center" wrapText="1"/>
    </xf>
    <xf numFmtId="164" fontId="32" fillId="2" borderId="12" xfId="0" applyNumberFormat="1" applyFont="1" applyFill="1" applyBorder="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13" fillId="2" borderId="0" xfId="0" applyFont="1" applyFill="1" applyAlignment="1" applyProtection="1">
      <alignment horizontal="left"/>
      <protection locked="0"/>
    </xf>
    <xf numFmtId="0" fontId="13" fillId="2" borderId="2" xfId="0" applyFont="1" applyFill="1" applyBorder="1" applyAlignment="1" applyProtection="1">
      <alignment horizontal="left"/>
      <protection locked="0"/>
    </xf>
    <xf numFmtId="165" fontId="6" fillId="2" borderId="1" xfId="0" applyNumberFormat="1" applyFont="1" applyFill="1" applyBorder="1" applyAlignment="1" applyProtection="1">
      <alignment horizontal="center" vertical="top"/>
      <protection locked="0"/>
    </xf>
    <xf numFmtId="0" fontId="9" fillId="0" borderId="1" xfId="0" applyFont="1" applyBorder="1" applyAlignment="1">
      <alignment horizontal="left" vertical="center"/>
    </xf>
    <xf numFmtId="0" fontId="10" fillId="0" borderId="1" xfId="0" applyFont="1" applyBorder="1" applyAlignment="1">
      <alignment horizontal="center" vertical="center"/>
    </xf>
    <xf numFmtId="0" fontId="5" fillId="0" borderId="0" xfId="0" applyFont="1" applyAlignment="1">
      <alignment horizontal="left" vertical="center"/>
    </xf>
    <xf numFmtId="0" fontId="8" fillId="0" borderId="0" xfId="0" applyFont="1" applyAlignment="1">
      <alignment horizontal="left" vertical="center"/>
    </xf>
    <xf numFmtId="165" fontId="6" fillId="2" borderId="1" xfId="0" applyNumberFormat="1" applyFont="1" applyFill="1" applyBorder="1" applyAlignment="1" applyProtection="1">
      <alignment horizontal="center" vertical="center"/>
      <protection locked="0"/>
    </xf>
    <xf numFmtId="0" fontId="10" fillId="0" borderId="1" xfId="0" applyFont="1" applyBorder="1" applyAlignment="1">
      <alignment horizontal="left" vertical="center"/>
    </xf>
    <xf numFmtId="165" fontId="6" fillId="4" borderId="1" xfId="0" applyNumberFormat="1" applyFont="1" applyFill="1" applyBorder="1" applyAlignment="1">
      <alignment horizontal="center" vertical="top"/>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9" fillId="0" borderId="0" xfId="0" applyFont="1" applyAlignment="1">
      <alignment vertical="top"/>
    </xf>
    <xf numFmtId="0" fontId="9" fillId="0" borderId="0" xfId="0" applyFont="1" applyAlignment="1">
      <alignment horizontal="left" vertical="top" wrapText="1"/>
    </xf>
    <xf numFmtId="0" fontId="24" fillId="0" borderId="0" xfId="0" applyFont="1" applyAlignment="1">
      <alignment horizontal="left" vertical="center" wrapText="1"/>
    </xf>
    <xf numFmtId="0" fontId="30" fillId="0" borderId="0" xfId="0" applyFont="1" applyAlignment="1">
      <alignment horizontal="left" vertical="center"/>
    </xf>
    <xf numFmtId="165" fontId="6" fillId="2" borderId="3" xfId="0" applyNumberFormat="1" applyFont="1" applyFill="1" applyBorder="1" applyAlignment="1" applyProtection="1">
      <alignment horizontal="left" vertical="center"/>
      <protection locked="0"/>
    </xf>
    <xf numFmtId="165" fontId="6" fillId="2" borderId="5" xfId="0" applyNumberFormat="1" applyFont="1" applyFill="1" applyBorder="1" applyAlignment="1" applyProtection="1">
      <alignment horizontal="left" vertical="center"/>
      <protection locked="0"/>
    </xf>
    <xf numFmtId="165" fontId="6" fillId="2" borderId="4" xfId="0" applyNumberFormat="1" applyFont="1" applyFill="1" applyBorder="1" applyAlignment="1" applyProtection="1">
      <alignment horizontal="left" vertical="center"/>
      <protection locked="0"/>
    </xf>
    <xf numFmtId="165" fontId="6" fillId="0" borderId="0" xfId="0" applyNumberFormat="1" applyFont="1" applyAlignment="1">
      <alignment horizontal="center" vertical="center"/>
    </xf>
    <xf numFmtId="2" fontId="6" fillId="2" borderId="3" xfId="0" applyNumberFormat="1" applyFont="1" applyFill="1" applyBorder="1" applyAlignment="1" applyProtection="1">
      <alignment horizontal="left" vertical="center"/>
      <protection locked="0"/>
    </xf>
    <xf numFmtId="2" fontId="6" fillId="2" borderId="5" xfId="0" applyNumberFormat="1" applyFont="1" applyFill="1" applyBorder="1" applyAlignment="1" applyProtection="1">
      <alignment horizontal="left" vertical="center"/>
      <protection locked="0"/>
    </xf>
    <xf numFmtId="2" fontId="6" fillId="2" borderId="4" xfId="0" applyNumberFormat="1" applyFont="1" applyFill="1" applyBorder="1" applyAlignment="1" applyProtection="1">
      <alignment horizontal="left" vertical="center"/>
      <protection locked="0"/>
    </xf>
    <xf numFmtId="0" fontId="9" fillId="0" borderId="1" xfId="0" quotePrefix="1" applyFont="1" applyBorder="1" applyAlignment="1">
      <alignment horizontal="center" vertical="top"/>
    </xf>
    <xf numFmtId="0" fontId="18" fillId="2" borderId="0" xfId="0" applyFont="1" applyFill="1" applyAlignment="1" applyProtection="1">
      <alignment horizontal="left" vertical="top" wrapText="1" shrinkToFit="1"/>
      <protection locked="0"/>
    </xf>
    <xf numFmtId="0" fontId="18" fillId="2" borderId="0" xfId="0" applyFont="1" applyFill="1" applyAlignment="1" applyProtection="1">
      <alignment horizontal="left" vertical="top" shrinkToFit="1"/>
      <protection locked="0"/>
    </xf>
    <xf numFmtId="0" fontId="14" fillId="0" borderId="0" xfId="0" applyFont="1" applyAlignment="1">
      <alignment horizontal="center" vertical="top" wrapText="1"/>
    </xf>
    <xf numFmtId="0" fontId="15" fillId="0" borderId="0" xfId="0" applyFont="1" applyAlignment="1">
      <alignment horizontal="center" vertical="top" wrapText="1"/>
    </xf>
    <xf numFmtId="0" fontId="9" fillId="0" borderId="0" xfId="0" applyFont="1" applyAlignment="1">
      <alignment horizontal="left" vertical="center" wrapText="1"/>
    </xf>
    <xf numFmtId="0" fontId="6" fillId="2" borderId="3"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protection locked="0"/>
    </xf>
    <xf numFmtId="0" fontId="9" fillId="0" borderId="7" xfId="0" applyFont="1" applyBorder="1" applyAlignment="1">
      <alignment horizontal="left" vertical="center" wrapText="1"/>
    </xf>
    <xf numFmtId="0" fontId="19" fillId="0" borderId="10" xfId="0" applyFont="1" applyBorder="1" applyAlignment="1">
      <alignment horizontal="left" vertical="center" wrapText="1"/>
    </xf>
    <xf numFmtId="0" fontId="32" fillId="0" borderId="0" xfId="0" applyFont="1" applyAlignment="1">
      <alignment horizontal="left" vertical="center" wrapText="1"/>
    </xf>
    <xf numFmtId="0" fontId="34" fillId="0" borderId="0" xfId="0" applyFont="1" applyAlignment="1">
      <alignment horizontal="left" vertical="top" wrapText="1"/>
    </xf>
    <xf numFmtId="0" fontId="19" fillId="2" borderId="0" xfId="0" applyFont="1" applyFill="1" applyAlignment="1" applyProtection="1">
      <alignment horizontal="left" vertical="top" wrapText="1"/>
      <protection locked="0"/>
    </xf>
    <xf numFmtId="0" fontId="22" fillId="3" borderId="8" xfId="0" applyFont="1" applyFill="1" applyBorder="1" applyAlignment="1">
      <alignment horizontal="left" vertical="top" wrapText="1"/>
    </xf>
    <xf numFmtId="0" fontId="22" fillId="3" borderId="9" xfId="0" applyFont="1" applyFill="1" applyBorder="1" applyAlignment="1">
      <alignment horizontal="left" vertical="top" wrapText="1"/>
    </xf>
    <xf numFmtId="0" fontId="19" fillId="0" borderId="10" xfId="0" applyFont="1" applyBorder="1" applyAlignment="1">
      <alignment horizontal="left" vertical="top" wrapText="1"/>
    </xf>
    <xf numFmtId="0" fontId="22" fillId="0" borderId="0" xfId="0" applyFont="1" applyAlignment="1">
      <alignment horizontal="left" vertical="center" wrapText="1"/>
    </xf>
    <xf numFmtId="0" fontId="22" fillId="0" borderId="0" xfId="0" applyFont="1" applyAlignment="1">
      <alignment horizontal="center" vertical="center"/>
    </xf>
    <xf numFmtId="0" fontId="22" fillId="0" borderId="0" xfId="0" applyFont="1" applyAlignment="1">
      <alignment horizontal="right" vertical="center"/>
    </xf>
    <xf numFmtId="0" fontId="19" fillId="2" borderId="10" xfId="0" applyFont="1" applyFill="1" applyBorder="1" applyAlignment="1" applyProtection="1">
      <alignment horizontal="left" vertical="top" wrapText="1"/>
      <protection locked="0"/>
    </xf>
    <xf numFmtId="0" fontId="22" fillId="2" borderId="8" xfId="0" applyFont="1" applyFill="1" applyBorder="1" applyAlignment="1" applyProtection="1">
      <alignment horizontal="left" vertical="top" wrapText="1"/>
      <protection locked="0"/>
    </xf>
    <xf numFmtId="0" fontId="22" fillId="2" borderId="9" xfId="0" applyFont="1" applyFill="1" applyBorder="1" applyAlignment="1" applyProtection="1">
      <alignment horizontal="left" vertical="top" wrapText="1"/>
      <protection locked="0"/>
    </xf>
    <xf numFmtId="0" fontId="19" fillId="0" borderId="0" xfId="0" applyFont="1" applyAlignment="1">
      <alignment horizontal="left" vertical="center" wrapText="1"/>
    </xf>
    <xf numFmtId="0" fontId="19" fillId="0" borderId="0" xfId="0" applyFont="1" applyAlignment="1">
      <alignment horizontal="right" vertical="center"/>
    </xf>
    <xf numFmtId="0" fontId="2" fillId="0" borderId="0" xfId="0" applyFont="1" applyAlignment="1">
      <alignment horizontal="left" vertical="top" wrapText="1"/>
    </xf>
    <xf numFmtId="0" fontId="3" fillId="0" borderId="0" xfId="0" applyFont="1" applyAlignment="1">
      <alignment horizontal="left" vertical="top" wrapText="1"/>
    </xf>
    <xf numFmtId="0" fontId="19"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colors>
    <mruColors>
      <color rgb="FFFFFFCC"/>
      <color rgb="FFCCFF33"/>
      <color rgb="FFFFFF99"/>
      <color rgb="FFCCFFFF"/>
      <color rgb="FF00FF00"/>
      <color rgb="FF66CCFF"/>
      <color rgb="FF009900"/>
      <color rgb="FFFF66FF"/>
      <color rgb="FFFFCC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619125</xdr:colOff>
      <xdr:row>14</xdr:row>
      <xdr:rowOff>0</xdr:rowOff>
    </xdr:from>
    <xdr:to>
      <xdr:col>4</xdr:col>
      <xdr:colOff>508000</xdr:colOff>
      <xdr:row>23</xdr:row>
      <xdr:rowOff>48620</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2667000"/>
          <a:ext cx="2936875" cy="1763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133350</xdr:colOff>
      <xdr:row>0</xdr:row>
      <xdr:rowOff>22438</xdr:rowOff>
    </xdr:from>
    <xdr:to>
      <xdr:col>25</xdr:col>
      <xdr:colOff>647700</xdr:colOff>
      <xdr:row>1</xdr:row>
      <xdr:rowOff>241742</xdr:rowOff>
    </xdr:to>
    <xdr:pic>
      <xdr:nvPicPr>
        <xdr:cNvPr id="6" name="Bild 1">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48550" y="22438"/>
          <a:ext cx="895350" cy="400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B20:F38"/>
  <sheetViews>
    <sheetView showGridLines="0" tabSelected="1" topLeftCell="A7" zoomScaleNormal="100" workbookViewId="0">
      <selection activeCell="B30" sqref="B30"/>
    </sheetView>
  </sheetViews>
  <sheetFormatPr baseColWidth="10" defaultRowHeight="15" x14ac:dyDescent="0.25"/>
  <sheetData>
    <row r="20" spans="2:6" ht="15" customHeight="1" x14ac:dyDescent="0.25"/>
    <row r="27" spans="2:6" ht="23.25" x14ac:dyDescent="0.25">
      <c r="B27" s="10" t="s">
        <v>28</v>
      </c>
    </row>
    <row r="28" spans="2:6" ht="23.25" x14ac:dyDescent="0.25">
      <c r="B28" s="10" t="s">
        <v>10</v>
      </c>
    </row>
    <row r="29" spans="2:6" ht="18.75" x14ac:dyDescent="0.25">
      <c r="B29" s="93">
        <v>2024</v>
      </c>
      <c r="C29" s="93"/>
      <c r="D29" s="93"/>
      <c r="E29" s="93"/>
      <c r="F29" s="93"/>
    </row>
    <row r="32" spans="2:6" x14ac:dyDescent="0.25">
      <c r="C32" s="19"/>
    </row>
    <row r="38" spans="2:4" x14ac:dyDescent="0.25">
      <c r="B38" s="19" t="s">
        <v>139</v>
      </c>
      <c r="D38" s="19">
        <f>Datenblatt!H18</f>
        <v>0</v>
      </c>
    </row>
  </sheetData>
  <sheetProtection algorithmName="SHA-512" hashValue="5x/77tTsQyr/pUuUSRBocC/vkQ2VONCMTHfxf4HsvNl2QoUVab9IeCWH6CNmlqyzMD916MbwSq+o4VFnTntOFA==" saltValue="awnmejNJvzXRdJWl1TTyaQ==" spinCount="100000" sheet="1" selectLockedCells="1" selectUnlockedCells="1"/>
  <mergeCells count="1">
    <mergeCell ref="B29:F29"/>
  </mergeCells>
  <pageMargins left="0.70866141732283472" right="0.70866141732283472" top="0.78740157480314965" bottom="0.78740157480314965" header="0.31496062992125984" footer="0.31496062992125984"/>
  <pageSetup paperSize="9"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00FF00"/>
    <pageSetUpPr fitToPage="1"/>
  </sheetPr>
  <dimension ref="A1:AR165"/>
  <sheetViews>
    <sheetView showGridLines="0" showZeros="0" topLeftCell="A19" zoomScaleNormal="100" zoomScaleSheetLayoutView="85" workbookViewId="0">
      <selection activeCell="O31" sqref="O31:T31"/>
    </sheetView>
  </sheetViews>
  <sheetFormatPr baseColWidth="10" defaultColWidth="11.42578125" defaultRowHeight="14.45" customHeight="1" x14ac:dyDescent="0.2"/>
  <cols>
    <col min="1" max="1" width="2" style="1" customWidth="1"/>
    <col min="2" max="2" width="3.42578125" style="1" customWidth="1"/>
    <col min="3" max="5" width="2.85546875" style="1" customWidth="1"/>
    <col min="6" max="6" width="7.5703125" style="1" customWidth="1"/>
    <col min="7" max="7" width="4.85546875" style="1" customWidth="1"/>
    <col min="8" max="8" width="4.140625" style="1" customWidth="1"/>
    <col min="9" max="9" width="17.28515625" style="1" customWidth="1"/>
    <col min="10" max="10" width="2.85546875" style="1" customWidth="1"/>
    <col min="11" max="11" width="10.5703125" style="1" customWidth="1"/>
    <col min="12" max="15" width="2.85546875" style="1" customWidth="1"/>
    <col min="16" max="16" width="10.5703125" style="1" customWidth="1"/>
    <col min="17" max="20" width="2.85546875" style="1" customWidth="1"/>
    <col min="21" max="21" width="10.5703125" style="1" bestFit="1" customWidth="1"/>
    <col min="22" max="25" width="2.85546875" style="1" customWidth="1"/>
    <col min="26" max="26" width="9.85546875" style="1" customWidth="1"/>
    <col min="27" max="27" width="10" style="1" customWidth="1"/>
    <col min="28" max="28" width="9.28515625" style="1" hidden="1" customWidth="1"/>
    <col min="29" max="29" width="4.42578125" style="1" hidden="1" customWidth="1"/>
    <col min="30" max="30" width="7.28515625" style="1" hidden="1" customWidth="1"/>
    <col min="31" max="31" width="4.42578125" style="1" hidden="1" customWidth="1"/>
    <col min="32" max="16384" width="11.42578125" style="1"/>
  </cols>
  <sheetData>
    <row r="1" spans="2:44" ht="14.45" customHeight="1" x14ac:dyDescent="0.2">
      <c r="B1" s="37" t="s">
        <v>0</v>
      </c>
      <c r="I1" s="121" t="s">
        <v>27</v>
      </c>
      <c r="J1" s="122"/>
      <c r="K1" s="122"/>
      <c r="L1" s="122"/>
      <c r="M1" s="122"/>
      <c r="N1" s="122"/>
      <c r="O1" s="122"/>
      <c r="P1" s="122"/>
      <c r="Q1" s="122"/>
      <c r="R1" s="122"/>
      <c r="S1" s="122"/>
      <c r="T1" s="122"/>
      <c r="U1" s="122"/>
      <c r="V1" s="38"/>
      <c r="X1" s="38"/>
      <c r="Y1" s="38"/>
    </row>
    <row r="2" spans="2:44" ht="23.45" customHeight="1" x14ac:dyDescent="0.2">
      <c r="B2" s="39" t="s">
        <v>1</v>
      </c>
      <c r="I2" s="122"/>
      <c r="J2" s="122"/>
      <c r="K2" s="122"/>
      <c r="L2" s="122"/>
      <c r="M2" s="122"/>
      <c r="N2" s="122"/>
      <c r="O2" s="122"/>
      <c r="P2" s="122"/>
      <c r="Q2" s="122"/>
      <c r="R2" s="122"/>
      <c r="S2" s="122"/>
      <c r="T2" s="122"/>
      <c r="U2" s="122"/>
      <c r="V2" s="40"/>
      <c r="W2" s="41"/>
      <c r="X2" s="40"/>
      <c r="Y2" s="40"/>
      <c r="Z2" s="41"/>
    </row>
    <row r="3" spans="2:44" ht="5.45" customHeight="1" x14ac:dyDescent="0.2">
      <c r="B3" s="42"/>
      <c r="C3" s="43"/>
      <c r="D3" s="43"/>
      <c r="E3" s="43"/>
      <c r="F3" s="43"/>
      <c r="G3" s="43"/>
      <c r="H3" s="43"/>
      <c r="I3" s="44"/>
      <c r="J3" s="44"/>
      <c r="K3" s="44"/>
      <c r="L3" s="44"/>
      <c r="M3" s="44"/>
      <c r="N3" s="44"/>
      <c r="O3" s="44"/>
      <c r="P3" s="44"/>
      <c r="Q3" s="44"/>
      <c r="R3" s="44"/>
      <c r="S3" s="44"/>
      <c r="T3" s="44"/>
      <c r="U3" s="44"/>
      <c r="V3" s="44"/>
      <c r="W3" s="44"/>
      <c r="X3" s="44"/>
      <c r="Y3" s="44"/>
    </row>
    <row r="4" spans="2:44" ht="14.45" customHeight="1" x14ac:dyDescent="0.2">
      <c r="B4" s="45" t="s">
        <v>5</v>
      </c>
      <c r="J4" s="46"/>
      <c r="L4" s="47"/>
      <c r="M4" s="47"/>
      <c r="N4" s="47"/>
      <c r="Q4" s="47"/>
      <c r="R4" s="47"/>
      <c r="S4" s="47"/>
      <c r="U4" s="48"/>
      <c r="V4" s="47"/>
      <c r="W4" s="47"/>
      <c r="X4" s="47"/>
    </row>
    <row r="5" spans="2:44" ht="4.3499999999999996" customHeight="1" x14ac:dyDescent="0.2">
      <c r="B5" s="48"/>
      <c r="K5" s="48"/>
      <c r="L5" s="45"/>
      <c r="M5" s="45"/>
      <c r="N5" s="45"/>
      <c r="Q5" s="45"/>
      <c r="R5" s="45"/>
      <c r="S5" s="45"/>
      <c r="V5" s="45"/>
      <c r="W5" s="45"/>
      <c r="X5" s="45"/>
    </row>
    <row r="6" spans="2:44" s="49" customFormat="1" ht="23.45" customHeight="1" x14ac:dyDescent="0.2">
      <c r="B6" s="123" t="s">
        <v>30</v>
      </c>
      <c r="C6" s="123"/>
      <c r="D6" s="123"/>
      <c r="E6" s="123"/>
      <c r="F6" s="123"/>
      <c r="G6" s="50"/>
      <c r="H6" s="124"/>
      <c r="I6" s="125"/>
      <c r="J6" s="125"/>
      <c r="K6" s="125"/>
      <c r="L6" s="125"/>
      <c r="M6" s="125"/>
      <c r="N6" s="125"/>
      <c r="O6" s="125"/>
      <c r="P6" s="125"/>
      <c r="Q6" s="125"/>
      <c r="R6" s="125"/>
      <c r="S6" s="125"/>
      <c r="T6" s="125"/>
      <c r="U6" s="125"/>
      <c r="V6" s="125"/>
      <c r="W6" s="125"/>
      <c r="X6" s="125"/>
      <c r="Y6" s="125"/>
      <c r="Z6" s="126"/>
    </row>
    <row r="7" spans="2:44" s="49" customFormat="1" ht="7.5" customHeight="1" x14ac:dyDescent="0.2">
      <c r="B7" s="48"/>
      <c r="C7" s="1"/>
      <c r="D7" s="1"/>
      <c r="E7" s="1"/>
      <c r="F7" s="1"/>
      <c r="G7" s="1"/>
      <c r="H7" s="51"/>
      <c r="I7" s="52"/>
      <c r="J7" s="52"/>
      <c r="K7" s="52"/>
      <c r="L7" s="53"/>
      <c r="M7" s="53"/>
      <c r="N7" s="53"/>
      <c r="O7" s="54"/>
      <c r="P7" s="53"/>
      <c r="Q7" s="53"/>
      <c r="R7" s="53"/>
      <c r="S7" s="53"/>
      <c r="T7" s="54"/>
      <c r="U7" s="53"/>
      <c r="V7" s="53"/>
      <c r="W7" s="53"/>
      <c r="X7" s="53"/>
      <c r="Y7" s="54"/>
    </row>
    <row r="8" spans="2:44" s="49" customFormat="1" ht="13.35" customHeight="1" x14ac:dyDescent="0.2">
      <c r="B8" s="108" t="s">
        <v>150</v>
      </c>
      <c r="C8" s="108"/>
      <c r="D8" s="108"/>
      <c r="E8" s="108"/>
      <c r="F8" s="108"/>
      <c r="G8" s="55"/>
      <c r="H8" s="88"/>
      <c r="I8" s="130" t="s">
        <v>128</v>
      </c>
      <c r="J8" s="123"/>
      <c r="K8" s="123"/>
      <c r="L8" s="123"/>
      <c r="M8" s="123"/>
      <c r="N8" s="123"/>
      <c r="O8" s="123"/>
      <c r="P8" s="123"/>
      <c r="Q8" s="123"/>
      <c r="R8" s="123"/>
      <c r="S8" s="123"/>
      <c r="T8" s="123"/>
      <c r="U8" s="123"/>
      <c r="V8" s="123"/>
      <c r="W8" s="123"/>
      <c r="X8" s="123"/>
      <c r="Y8" s="123"/>
      <c r="Z8" s="123"/>
    </row>
    <row r="9" spans="2:44" s="49" customFormat="1" ht="3.75" customHeight="1" x14ac:dyDescent="0.2">
      <c r="G9" s="55"/>
      <c r="H9" s="51"/>
      <c r="I9" s="52"/>
      <c r="J9" s="52"/>
      <c r="K9" s="52"/>
      <c r="L9" s="56"/>
      <c r="M9" s="56"/>
      <c r="N9" s="56"/>
      <c r="O9" s="57"/>
      <c r="P9" s="56"/>
      <c r="Q9" s="56"/>
      <c r="R9" s="56"/>
      <c r="S9" s="56"/>
      <c r="T9" s="57"/>
      <c r="U9" s="56"/>
      <c r="V9" s="56"/>
      <c r="W9" s="56"/>
      <c r="X9" s="53"/>
      <c r="Y9" s="54"/>
    </row>
    <row r="10" spans="2:44" s="49" customFormat="1" ht="12.75" customHeight="1" x14ac:dyDescent="0.2">
      <c r="B10" s="108" t="s">
        <v>154</v>
      </c>
      <c r="C10" s="108"/>
      <c r="D10" s="108"/>
      <c r="E10" s="108"/>
      <c r="F10" s="108"/>
      <c r="G10" s="55"/>
      <c r="H10" s="88"/>
      <c r="I10" s="130" t="s">
        <v>129</v>
      </c>
      <c r="J10" s="123"/>
      <c r="K10" s="123"/>
      <c r="L10" s="123"/>
      <c r="M10" s="123"/>
      <c r="N10" s="123"/>
      <c r="O10" s="123"/>
      <c r="P10" s="123"/>
      <c r="Q10" s="123"/>
      <c r="R10" s="123"/>
      <c r="S10" s="123"/>
      <c r="T10" s="123"/>
      <c r="U10" s="123"/>
      <c r="V10" s="123"/>
      <c r="W10" s="123"/>
      <c r="X10" s="123"/>
      <c r="Y10" s="123"/>
      <c r="Z10" s="123"/>
    </row>
    <row r="11" spans="2:44" s="49" customFormat="1" ht="3.75" customHeight="1" x14ac:dyDescent="0.2">
      <c r="G11" s="55"/>
      <c r="H11" s="51"/>
      <c r="I11" s="52"/>
      <c r="J11" s="52"/>
      <c r="K11" s="52"/>
      <c r="L11" s="56"/>
      <c r="M11" s="56"/>
      <c r="N11" s="56"/>
      <c r="O11" s="57"/>
      <c r="P11" s="56"/>
      <c r="Q11" s="56"/>
      <c r="R11" s="56"/>
      <c r="S11" s="56"/>
      <c r="T11" s="57"/>
      <c r="U11" s="56"/>
      <c r="V11" s="56"/>
      <c r="W11" s="56"/>
      <c r="X11" s="53"/>
      <c r="Y11" s="54"/>
    </row>
    <row r="12" spans="2:44" s="49" customFormat="1" ht="13.35" customHeight="1" x14ac:dyDescent="0.2">
      <c r="B12" s="108" t="s">
        <v>151</v>
      </c>
      <c r="C12" s="108"/>
      <c r="D12" s="108"/>
      <c r="E12" s="108"/>
      <c r="F12" s="108"/>
      <c r="G12" s="55"/>
      <c r="H12" s="88"/>
      <c r="I12" s="130" t="s">
        <v>130</v>
      </c>
      <c r="J12" s="123"/>
      <c r="K12" s="123"/>
      <c r="L12" s="123"/>
      <c r="M12" s="123"/>
      <c r="N12" s="123"/>
      <c r="O12" s="123"/>
      <c r="P12" s="123"/>
      <c r="Q12" s="123"/>
      <c r="R12" s="123"/>
      <c r="S12" s="123"/>
      <c r="T12" s="123"/>
      <c r="U12" s="123"/>
      <c r="V12" s="123"/>
      <c r="W12" s="123"/>
      <c r="X12" s="123"/>
      <c r="Y12" s="123"/>
      <c r="Z12" s="123"/>
    </row>
    <row r="13" spans="2:44" s="49" customFormat="1" ht="3.75" customHeight="1" x14ac:dyDescent="0.2">
      <c r="G13" s="55"/>
      <c r="H13" s="51"/>
      <c r="I13" s="52"/>
      <c r="J13" s="52"/>
      <c r="K13" s="52"/>
      <c r="L13" s="56"/>
      <c r="M13" s="56"/>
      <c r="N13" s="56"/>
      <c r="O13" s="57"/>
      <c r="P13" s="56"/>
      <c r="Q13" s="56"/>
      <c r="R13" s="56"/>
      <c r="S13" s="56"/>
      <c r="T13" s="57"/>
      <c r="U13" s="56"/>
      <c r="V13" s="56"/>
      <c r="W13" s="56"/>
      <c r="X13" s="53"/>
      <c r="Y13" s="54"/>
    </row>
    <row r="14" spans="2:44" s="49" customFormat="1" ht="13.35" customHeight="1" x14ac:dyDescent="0.2">
      <c r="B14" s="108" t="s">
        <v>153</v>
      </c>
      <c r="C14" s="108"/>
      <c r="D14" s="108"/>
      <c r="E14" s="108"/>
      <c r="F14" s="108"/>
      <c r="G14" s="55"/>
      <c r="H14" s="88"/>
      <c r="I14" s="130" t="s">
        <v>131</v>
      </c>
      <c r="J14" s="123"/>
      <c r="K14" s="123"/>
      <c r="L14" s="123"/>
      <c r="M14" s="123"/>
      <c r="N14" s="123"/>
      <c r="O14" s="123"/>
      <c r="P14" s="123"/>
      <c r="Q14" s="123"/>
      <c r="R14" s="123"/>
      <c r="S14" s="123"/>
      <c r="T14" s="123"/>
      <c r="U14" s="123"/>
      <c r="V14" s="123"/>
      <c r="W14" s="123"/>
      <c r="X14" s="123"/>
      <c r="Y14" s="123"/>
      <c r="Z14" s="123"/>
      <c r="AN14" s="55"/>
      <c r="AO14" s="55"/>
      <c r="AP14" s="55"/>
      <c r="AQ14" s="55"/>
      <c r="AR14" s="55"/>
    </row>
    <row r="15" spans="2:44" s="49" customFormat="1" ht="3.75" customHeight="1" x14ac:dyDescent="0.2">
      <c r="G15" s="55"/>
      <c r="H15" s="51"/>
      <c r="I15" s="52"/>
      <c r="J15" s="52"/>
      <c r="K15" s="52"/>
      <c r="L15" s="56"/>
      <c r="M15" s="56"/>
      <c r="N15" s="56"/>
      <c r="O15" s="57"/>
      <c r="P15" s="56"/>
      <c r="Q15" s="56"/>
      <c r="R15" s="56"/>
      <c r="S15" s="56"/>
      <c r="T15" s="57"/>
      <c r="U15" s="56"/>
      <c r="V15" s="56"/>
      <c r="W15" s="56"/>
      <c r="X15" s="53"/>
      <c r="Y15" s="54"/>
      <c r="AN15" s="55"/>
      <c r="AO15" s="55"/>
      <c r="AP15" s="55"/>
      <c r="AQ15" s="55"/>
      <c r="AR15" s="55"/>
    </row>
    <row r="16" spans="2:44" s="49" customFormat="1" ht="13.35" customHeight="1" x14ac:dyDescent="0.2">
      <c r="B16" s="108" t="s">
        <v>152</v>
      </c>
      <c r="C16" s="108"/>
      <c r="D16" s="108"/>
      <c r="E16" s="108"/>
      <c r="F16" s="108"/>
      <c r="G16" s="55"/>
      <c r="H16" s="88"/>
      <c r="I16" s="130" t="s">
        <v>132</v>
      </c>
      <c r="J16" s="123"/>
      <c r="K16" s="123"/>
      <c r="L16" s="123"/>
      <c r="M16" s="123"/>
      <c r="N16" s="123"/>
      <c r="O16" s="123"/>
      <c r="P16" s="123"/>
      <c r="Q16" s="123"/>
      <c r="R16" s="123"/>
      <c r="S16" s="123"/>
      <c r="T16" s="123"/>
      <c r="U16" s="123"/>
      <c r="V16" s="123"/>
      <c r="W16" s="123"/>
      <c r="X16" s="123"/>
      <c r="Y16" s="123"/>
      <c r="Z16" s="123"/>
      <c r="AN16" s="55"/>
      <c r="AO16" s="55"/>
      <c r="AP16" s="55"/>
      <c r="AQ16" s="55"/>
      <c r="AR16" s="55"/>
    </row>
    <row r="17" spans="1:44" s="49" customFormat="1" ht="13.5" customHeight="1" x14ac:dyDescent="0.2">
      <c r="A17" s="1"/>
      <c r="B17" s="48"/>
      <c r="C17" s="1"/>
      <c r="D17" s="1"/>
      <c r="E17" s="1"/>
      <c r="F17" s="1"/>
      <c r="G17" s="1"/>
      <c r="H17" s="1"/>
      <c r="I17" s="1"/>
      <c r="J17" s="1"/>
      <c r="K17" s="48"/>
      <c r="L17" s="45"/>
      <c r="M17" s="45"/>
      <c r="N17" s="45"/>
      <c r="O17" s="1"/>
      <c r="P17" s="1"/>
      <c r="Q17" s="45"/>
      <c r="R17" s="45"/>
      <c r="S17" s="45"/>
      <c r="T17" s="1"/>
      <c r="U17" s="1"/>
      <c r="V17" s="45"/>
      <c r="W17" s="45"/>
      <c r="X17" s="45"/>
      <c r="Y17" s="1"/>
      <c r="Z17" s="1"/>
      <c r="AN17" s="55"/>
      <c r="AO17" s="55"/>
      <c r="AP17" s="55"/>
      <c r="AQ17" s="55"/>
      <c r="AR17" s="55"/>
    </row>
    <row r="18" spans="1:44" s="49" customFormat="1" ht="23.45" customHeight="1" x14ac:dyDescent="0.2">
      <c r="B18" s="123" t="s">
        <v>29</v>
      </c>
      <c r="C18" s="123"/>
      <c r="D18" s="123"/>
      <c r="E18" s="123"/>
      <c r="F18" s="123"/>
      <c r="G18" s="58"/>
      <c r="H18" s="127"/>
      <c r="I18" s="128"/>
      <c r="J18" s="128"/>
      <c r="K18" s="128"/>
      <c r="L18" s="128"/>
      <c r="M18" s="128"/>
      <c r="N18" s="128"/>
      <c r="O18" s="128"/>
      <c r="P18" s="128"/>
      <c r="Q18" s="128"/>
      <c r="R18" s="128"/>
      <c r="S18" s="128"/>
      <c r="T18" s="128"/>
      <c r="U18" s="128"/>
      <c r="V18" s="128"/>
      <c r="W18" s="128"/>
      <c r="X18" s="128"/>
      <c r="Y18" s="128"/>
      <c r="Z18" s="129"/>
      <c r="AN18" s="55"/>
      <c r="AO18" s="55"/>
      <c r="AP18" s="55"/>
      <c r="AQ18" s="55"/>
      <c r="AR18" s="55"/>
    </row>
    <row r="19" spans="1:44" s="49" customFormat="1" ht="3.75" customHeight="1" x14ac:dyDescent="0.2">
      <c r="G19" s="55"/>
      <c r="H19" s="51"/>
      <c r="I19" s="52"/>
      <c r="J19" s="52"/>
      <c r="K19" s="52"/>
      <c r="L19" s="56"/>
      <c r="M19" s="56"/>
      <c r="N19" s="56"/>
      <c r="O19" s="57"/>
      <c r="P19" s="56"/>
      <c r="Q19" s="56"/>
      <c r="R19" s="56"/>
      <c r="S19" s="56"/>
      <c r="T19" s="57"/>
      <c r="U19" s="56"/>
      <c r="V19" s="56"/>
      <c r="W19" s="56"/>
      <c r="X19" s="53"/>
      <c r="Y19" s="54"/>
      <c r="AN19" s="55"/>
      <c r="AO19" s="55"/>
      <c r="AP19" s="55"/>
      <c r="AQ19" s="55"/>
      <c r="AR19" s="55"/>
    </row>
    <row r="20" spans="1:44" s="49" customFormat="1" ht="23.45" customHeight="1" x14ac:dyDescent="0.2">
      <c r="B20" s="123" t="s">
        <v>2</v>
      </c>
      <c r="C20" s="123"/>
      <c r="D20" s="123"/>
      <c r="E20" s="123"/>
      <c r="F20" s="123"/>
      <c r="H20" s="124"/>
      <c r="I20" s="125"/>
      <c r="J20" s="125"/>
      <c r="K20" s="125"/>
      <c r="L20" s="125"/>
      <c r="M20" s="125"/>
      <c r="N20" s="125"/>
      <c r="O20" s="125"/>
      <c r="P20" s="125"/>
      <c r="Q20" s="125"/>
      <c r="R20" s="125"/>
      <c r="S20" s="125"/>
      <c r="T20" s="125"/>
      <c r="U20" s="125"/>
      <c r="V20" s="125"/>
      <c r="W20" s="125"/>
      <c r="X20" s="125"/>
      <c r="Y20" s="125"/>
      <c r="Z20" s="126"/>
      <c r="AN20" s="55"/>
      <c r="AO20" s="55"/>
      <c r="AP20" s="55"/>
      <c r="AQ20" s="55"/>
      <c r="AR20" s="55"/>
    </row>
    <row r="21" spans="1:44" s="49" customFormat="1" ht="3.75" customHeight="1" x14ac:dyDescent="0.2">
      <c r="G21" s="55"/>
      <c r="H21" s="51"/>
      <c r="I21" s="52"/>
      <c r="J21" s="52"/>
      <c r="K21" s="52"/>
      <c r="L21" s="56"/>
      <c r="M21" s="56"/>
      <c r="N21" s="56"/>
      <c r="O21" s="57"/>
      <c r="P21" s="56"/>
      <c r="Q21" s="56"/>
      <c r="R21" s="56"/>
      <c r="S21" s="56"/>
      <c r="T21" s="57"/>
      <c r="U21" s="56"/>
      <c r="V21" s="56"/>
      <c r="W21" s="56"/>
      <c r="X21" s="53"/>
      <c r="Y21" s="54"/>
      <c r="AN21" s="55"/>
      <c r="AO21" s="55"/>
      <c r="AP21" s="55"/>
      <c r="AQ21" s="55"/>
      <c r="AR21" s="55"/>
    </row>
    <row r="22" spans="1:44" s="49" customFormat="1" ht="23.45" customHeight="1" x14ac:dyDescent="0.2">
      <c r="B22" s="123" t="s">
        <v>124</v>
      </c>
      <c r="C22" s="123"/>
      <c r="D22" s="123"/>
      <c r="E22" s="123"/>
      <c r="F22" s="123"/>
      <c r="H22" s="124"/>
      <c r="I22" s="125"/>
      <c r="J22" s="125"/>
      <c r="K22" s="125"/>
      <c r="L22" s="125"/>
      <c r="M22" s="125"/>
      <c r="N22" s="125"/>
      <c r="O22" s="125"/>
      <c r="P22" s="125"/>
      <c r="Q22" s="125"/>
      <c r="R22" s="125"/>
      <c r="S22" s="125"/>
      <c r="T22" s="125"/>
      <c r="U22" s="125"/>
      <c r="V22" s="125"/>
      <c r="W22" s="125"/>
      <c r="X22" s="125"/>
      <c r="Y22" s="125"/>
      <c r="Z22" s="126"/>
      <c r="AN22" s="55"/>
      <c r="AO22" s="55"/>
      <c r="AP22" s="55"/>
      <c r="AQ22" s="55"/>
      <c r="AR22" s="55"/>
    </row>
    <row r="23" spans="1:44" s="49" customFormat="1" ht="3.75" customHeight="1" x14ac:dyDescent="0.2">
      <c r="G23" s="55"/>
      <c r="H23" s="51"/>
      <c r="I23" s="52"/>
      <c r="J23" s="52"/>
      <c r="K23" s="52"/>
      <c r="L23" s="56"/>
      <c r="M23" s="56"/>
      <c r="N23" s="56"/>
      <c r="O23" s="57"/>
      <c r="P23" s="56"/>
      <c r="Q23" s="56"/>
      <c r="R23" s="56"/>
      <c r="S23" s="56"/>
      <c r="T23" s="57"/>
      <c r="U23" s="56"/>
      <c r="V23" s="56"/>
      <c r="W23" s="56"/>
      <c r="X23" s="53"/>
      <c r="Y23" s="54"/>
    </row>
    <row r="24" spans="1:44" s="49" customFormat="1" ht="23.45" customHeight="1" x14ac:dyDescent="0.2">
      <c r="B24" s="123" t="s">
        <v>125</v>
      </c>
      <c r="C24" s="123"/>
      <c r="D24" s="123"/>
      <c r="E24" s="123"/>
      <c r="F24" s="123"/>
      <c r="G24" s="59"/>
      <c r="H24" s="124"/>
      <c r="I24" s="125"/>
      <c r="J24" s="125"/>
      <c r="K24" s="125"/>
      <c r="L24" s="125"/>
      <c r="M24" s="125"/>
      <c r="N24" s="125"/>
      <c r="O24" s="125"/>
      <c r="P24" s="125"/>
      <c r="Q24" s="125"/>
      <c r="R24" s="125"/>
      <c r="S24" s="125"/>
      <c r="T24" s="125"/>
      <c r="U24" s="125"/>
      <c r="V24" s="125"/>
      <c r="W24" s="125"/>
      <c r="X24" s="125"/>
      <c r="Y24" s="125"/>
      <c r="Z24" s="126"/>
    </row>
    <row r="25" spans="1:44" s="49" customFormat="1" ht="3.75" customHeight="1" x14ac:dyDescent="0.2">
      <c r="G25" s="55"/>
      <c r="H25" s="51"/>
      <c r="I25" s="52"/>
      <c r="J25" s="52"/>
      <c r="K25" s="52"/>
      <c r="L25" s="56"/>
      <c r="M25" s="56"/>
      <c r="N25" s="56"/>
      <c r="O25" s="57"/>
      <c r="P25" s="56"/>
      <c r="Q25" s="56"/>
      <c r="R25" s="56"/>
      <c r="S25" s="56"/>
      <c r="T25" s="57"/>
      <c r="U25" s="56"/>
      <c r="V25" s="56"/>
      <c r="W25" s="56"/>
      <c r="X25" s="53"/>
      <c r="Y25" s="54"/>
    </row>
    <row r="26" spans="1:44" s="49" customFormat="1" ht="23.45" customHeight="1" x14ac:dyDescent="0.2">
      <c r="B26" s="123" t="s">
        <v>126</v>
      </c>
      <c r="C26" s="123"/>
      <c r="D26" s="123"/>
      <c r="E26" s="123"/>
      <c r="F26" s="123"/>
      <c r="G26" s="59"/>
      <c r="H26" s="124"/>
      <c r="I26" s="125"/>
      <c r="J26" s="125"/>
      <c r="K26" s="125"/>
      <c r="L26" s="125"/>
      <c r="M26" s="125"/>
      <c r="N26" s="125"/>
      <c r="O26" s="125"/>
      <c r="P26" s="125"/>
      <c r="Q26" s="125"/>
      <c r="R26" s="125"/>
      <c r="S26" s="125"/>
      <c r="T26" s="125"/>
      <c r="U26" s="125"/>
      <c r="V26" s="125"/>
      <c r="W26" s="125"/>
      <c r="X26" s="125"/>
      <c r="Y26" s="125"/>
      <c r="Z26" s="126"/>
    </row>
    <row r="27" spans="1:44" ht="10.5" customHeight="1" x14ac:dyDescent="0.2">
      <c r="B27" s="48"/>
      <c r="K27" s="48"/>
      <c r="L27" s="45"/>
      <c r="M27" s="45"/>
      <c r="N27" s="45"/>
      <c r="Q27" s="45"/>
      <c r="R27" s="45"/>
      <c r="S27" s="45"/>
      <c r="V27" s="45"/>
      <c r="W27" s="45"/>
      <c r="X27" s="45"/>
    </row>
    <row r="28" spans="1:44" ht="14.45" customHeight="1" x14ac:dyDescent="0.2">
      <c r="B28" s="45" t="s">
        <v>6</v>
      </c>
      <c r="J28" s="46"/>
      <c r="L28" s="47"/>
      <c r="M28" s="47"/>
      <c r="N28" s="47"/>
      <c r="Q28" s="47"/>
      <c r="R28" s="47"/>
      <c r="S28" s="47"/>
      <c r="U28" s="48"/>
      <c r="V28" s="47"/>
      <c r="W28" s="47"/>
      <c r="X28" s="47"/>
    </row>
    <row r="29" spans="1:44" ht="4.3499999999999996" customHeight="1" x14ac:dyDescent="0.2">
      <c r="B29" s="48"/>
      <c r="K29" s="48"/>
      <c r="L29" s="45"/>
      <c r="M29" s="45"/>
      <c r="N29" s="45"/>
      <c r="Q29" s="45"/>
      <c r="R29" s="45"/>
      <c r="S29" s="45"/>
      <c r="V29" s="45"/>
      <c r="W29" s="45"/>
      <c r="X29" s="45"/>
    </row>
    <row r="30" spans="1:44" s="49" customFormat="1" ht="15" customHeight="1" x14ac:dyDescent="0.2">
      <c r="B30" s="107" t="s">
        <v>4</v>
      </c>
      <c r="C30" s="107"/>
      <c r="D30" s="107"/>
      <c r="E30" s="107"/>
      <c r="F30" s="107"/>
      <c r="G30" s="60"/>
      <c r="H30" s="61" t="s">
        <v>3</v>
      </c>
      <c r="I30" s="62"/>
      <c r="J30" s="39"/>
      <c r="K30" s="39"/>
      <c r="L30" s="39"/>
      <c r="M30" s="39"/>
      <c r="N30" s="55"/>
      <c r="O30" s="108" t="s">
        <v>122</v>
      </c>
      <c r="P30" s="108"/>
      <c r="Q30" s="108"/>
      <c r="R30" s="108"/>
      <c r="S30" s="108"/>
      <c r="T30" s="108"/>
      <c r="U30" s="55"/>
      <c r="V30" s="108" t="s">
        <v>123</v>
      </c>
      <c r="W30" s="108"/>
      <c r="X30" s="108"/>
      <c r="Y30" s="108"/>
      <c r="Z30" s="108"/>
    </row>
    <row r="31" spans="1:44" s="49" customFormat="1" ht="22.35" customHeight="1" x14ac:dyDescent="0.2">
      <c r="B31" s="111"/>
      <c r="C31" s="112"/>
      <c r="D31" s="112"/>
      <c r="E31" s="112"/>
      <c r="F31" s="113"/>
      <c r="G31" s="63"/>
      <c r="H31" s="111"/>
      <c r="I31" s="113"/>
      <c r="J31" s="114"/>
      <c r="K31" s="114"/>
      <c r="L31" s="114"/>
      <c r="M31" s="114"/>
      <c r="N31" s="64"/>
      <c r="O31" s="115"/>
      <c r="P31" s="116"/>
      <c r="Q31" s="116"/>
      <c r="R31" s="116"/>
      <c r="S31" s="116"/>
      <c r="T31" s="117"/>
      <c r="U31" s="64"/>
      <c r="V31" s="115"/>
      <c r="W31" s="116"/>
      <c r="X31" s="116"/>
      <c r="Y31" s="116"/>
      <c r="Z31" s="117"/>
    </row>
    <row r="32" spans="1:44" s="49" customFormat="1" ht="13.35" customHeight="1" x14ac:dyDescent="0.2">
      <c r="B32" s="65" t="s">
        <v>133</v>
      </c>
      <c r="C32" s="65"/>
      <c r="D32" s="65"/>
      <c r="E32" s="65"/>
      <c r="F32" s="65"/>
      <c r="G32" s="65"/>
      <c r="H32" s="65"/>
      <c r="I32" s="65"/>
      <c r="J32" s="65"/>
      <c r="K32" s="65"/>
      <c r="L32" s="52"/>
      <c r="M32" s="52"/>
      <c r="N32" s="52"/>
      <c r="O32" s="52"/>
      <c r="P32" s="52"/>
      <c r="Q32" s="52"/>
      <c r="R32" s="52"/>
      <c r="S32" s="52"/>
      <c r="T32" s="52"/>
      <c r="U32" s="52"/>
      <c r="V32" s="52"/>
      <c r="W32" s="52"/>
      <c r="X32" s="52"/>
      <c r="Y32" s="52"/>
    </row>
    <row r="33" spans="1:31" ht="16.5" customHeight="1" x14ac:dyDescent="0.2">
      <c r="B33" s="48"/>
      <c r="K33" s="48"/>
      <c r="L33" s="45"/>
      <c r="M33" s="45"/>
      <c r="N33" s="45"/>
      <c r="Q33" s="45"/>
      <c r="R33" s="45"/>
      <c r="S33" s="45"/>
      <c r="V33" s="45"/>
      <c r="W33" s="45"/>
      <c r="X33" s="45"/>
    </row>
    <row r="34" spans="1:31" ht="18" x14ac:dyDescent="0.2">
      <c r="B34" s="110" t="s">
        <v>7</v>
      </c>
      <c r="C34" s="110"/>
      <c r="D34" s="110"/>
      <c r="E34" s="110"/>
      <c r="F34" s="110"/>
      <c r="G34" s="110"/>
      <c r="H34" s="110"/>
      <c r="I34" s="110"/>
      <c r="J34" s="110"/>
      <c r="K34" s="110"/>
      <c r="L34" s="110"/>
      <c r="M34" s="110"/>
      <c r="N34" s="110"/>
      <c r="O34" s="110"/>
      <c r="P34" s="110"/>
      <c r="Q34" s="110"/>
      <c r="R34" s="110"/>
      <c r="S34" s="110"/>
      <c r="T34" s="47"/>
      <c r="V34" s="38"/>
      <c r="X34" s="38"/>
      <c r="Y34" s="47"/>
    </row>
    <row r="35" spans="1:31" ht="5.25" customHeight="1" x14ac:dyDescent="0.2">
      <c r="B35" s="48"/>
      <c r="K35" s="48"/>
      <c r="L35" s="45"/>
      <c r="M35" s="45"/>
      <c r="N35" s="45"/>
      <c r="Q35" s="45"/>
      <c r="R35" s="45"/>
      <c r="S35" s="45"/>
      <c r="V35" s="45"/>
      <c r="W35" s="45"/>
      <c r="X35" s="45"/>
    </row>
    <row r="36" spans="1:31" s="49" customFormat="1" ht="20.25" customHeight="1" x14ac:dyDescent="0.2">
      <c r="A36" s="66"/>
      <c r="B36" s="109" t="s">
        <v>149</v>
      </c>
      <c r="C36" s="109"/>
      <c r="D36" s="109"/>
      <c r="E36" s="109"/>
      <c r="F36" s="109"/>
      <c r="G36" s="109"/>
      <c r="H36" s="109"/>
      <c r="I36" s="109"/>
      <c r="J36" s="67" t="str">
        <f>IF($K$36&gt;0,1,"")</f>
        <v/>
      </c>
      <c r="K36" s="89"/>
      <c r="L36" s="68"/>
      <c r="M36" s="68"/>
      <c r="N36" s="68"/>
      <c r="O36" s="68"/>
      <c r="P36" s="89"/>
      <c r="Q36" s="68"/>
      <c r="R36" s="68"/>
      <c r="S36" s="68"/>
      <c r="T36" s="68"/>
      <c r="U36" s="89"/>
      <c r="V36" s="68"/>
      <c r="W36" s="68"/>
      <c r="X36" s="68"/>
      <c r="Y36" s="68"/>
    </row>
    <row r="37" spans="1:31" s="49" customFormat="1" ht="29.25" customHeight="1" x14ac:dyDescent="0.2">
      <c r="B37" s="55"/>
      <c r="C37" s="55"/>
      <c r="D37" s="55"/>
      <c r="E37" s="55"/>
      <c r="F37" s="55"/>
      <c r="G37" s="55"/>
      <c r="H37" s="55"/>
      <c r="I37" s="55"/>
      <c r="J37" s="69"/>
      <c r="K37" s="70" t="s">
        <v>118</v>
      </c>
      <c r="L37" s="68"/>
      <c r="M37" s="68"/>
      <c r="N37" s="68"/>
      <c r="O37" s="68"/>
      <c r="P37" s="58" t="s">
        <v>31</v>
      </c>
      <c r="Q37" s="68"/>
      <c r="R37" s="68"/>
      <c r="S37" s="68"/>
      <c r="T37" s="68"/>
      <c r="U37" s="58" t="s">
        <v>32</v>
      </c>
      <c r="V37" s="68"/>
      <c r="W37" s="68"/>
      <c r="X37" s="68"/>
      <c r="Y37" s="68"/>
      <c r="Z37" s="58" t="s">
        <v>8</v>
      </c>
      <c r="AB37" s="71" t="s">
        <v>45</v>
      </c>
      <c r="AC37" s="71" t="s">
        <v>44</v>
      </c>
      <c r="AD37" s="71"/>
      <c r="AE37" s="71"/>
    </row>
    <row r="38" spans="1:31" s="49" customFormat="1" ht="24" customHeight="1" x14ac:dyDescent="0.2">
      <c r="B38" s="99" t="s">
        <v>160</v>
      </c>
      <c r="C38" s="100"/>
      <c r="D38" s="100"/>
      <c r="E38" s="100"/>
      <c r="F38" s="100"/>
      <c r="G38" s="100"/>
      <c r="H38" s="100"/>
      <c r="I38" s="100"/>
      <c r="J38" s="68"/>
      <c r="K38" s="72" t="str">
        <f>IF($K$36&gt;0,FK_PM_AJ!AA70,"")</f>
        <v/>
      </c>
      <c r="L38" s="68"/>
      <c r="M38" s="68"/>
      <c r="N38" s="68"/>
      <c r="O38" s="68"/>
      <c r="P38" s="72" t="str">
        <f>IF($P$36&gt;0,FK_PM_AJ!AA70,"")</f>
        <v/>
      </c>
      <c r="Q38" s="68"/>
      <c r="R38" s="68"/>
      <c r="S38" s="68"/>
      <c r="T38" s="68"/>
      <c r="U38" s="72" t="str">
        <f>IF($U$36&gt;0,FK_PM_AJ!AA70,"")</f>
        <v/>
      </c>
      <c r="V38" s="68"/>
      <c r="W38" s="68"/>
      <c r="X38" s="68"/>
      <c r="Y38" s="68"/>
      <c r="Z38" s="90"/>
      <c r="AB38" s="73">
        <v>0.35</v>
      </c>
      <c r="AC38" s="73">
        <v>0.15</v>
      </c>
      <c r="AD38" s="71"/>
      <c r="AE38" s="71"/>
    </row>
    <row r="39" spans="1:31" s="49" customFormat="1" ht="21.75" customHeight="1" x14ac:dyDescent="0.2">
      <c r="B39" s="99" t="s">
        <v>161</v>
      </c>
      <c r="C39" s="100"/>
      <c r="D39" s="100"/>
      <c r="E39" s="100"/>
      <c r="F39" s="100"/>
      <c r="G39" s="100"/>
      <c r="H39" s="100"/>
      <c r="I39" s="100"/>
      <c r="J39" s="68"/>
      <c r="K39" s="72" t="str">
        <f>IF($K$36&gt;0,FK_PM_AJ!AA153,"")</f>
        <v/>
      </c>
      <c r="L39" s="68"/>
      <c r="M39" s="68"/>
      <c r="N39" s="68"/>
      <c r="O39" s="68"/>
      <c r="P39" s="72" t="str">
        <f>IF($P$36&gt;0,FK_PM_AJ!AA153,"")</f>
        <v/>
      </c>
      <c r="Q39" s="68"/>
      <c r="R39" s="68"/>
      <c r="S39" s="68"/>
      <c r="T39" s="68"/>
      <c r="U39" s="72" t="str">
        <f>IF($U$36&gt;0,FK_PM_AJ!AA153,"")</f>
        <v/>
      </c>
      <c r="V39" s="68"/>
      <c r="W39" s="68"/>
      <c r="X39" s="68"/>
      <c r="Y39" s="68"/>
      <c r="Z39" s="90"/>
      <c r="AB39" s="74">
        <f>Z38*3.5</f>
        <v>0</v>
      </c>
      <c r="AC39" s="74">
        <f>Z39*1.5</f>
        <v>0</v>
      </c>
      <c r="AD39" s="75"/>
      <c r="AE39" s="71">
        <f>ROUND(SUM(AB39:AC39)/5*2,0)/2</f>
        <v>0</v>
      </c>
    </row>
    <row r="40" spans="1:31" ht="4.3499999999999996" customHeight="1" x14ac:dyDescent="0.2">
      <c r="B40" s="48"/>
      <c r="J40" s="6"/>
      <c r="K40" s="76"/>
      <c r="L40" s="6"/>
      <c r="M40" s="6"/>
      <c r="N40" s="6"/>
      <c r="O40" s="6"/>
      <c r="P40" s="77"/>
      <c r="Q40" s="6"/>
      <c r="R40" s="6"/>
      <c r="S40" s="6"/>
      <c r="T40" s="6"/>
      <c r="U40" s="77"/>
      <c r="V40" s="6"/>
      <c r="W40" s="6"/>
      <c r="X40" s="6"/>
      <c r="Y40" s="6"/>
      <c r="Z40" s="77"/>
      <c r="AB40" s="71"/>
      <c r="AC40" s="71"/>
      <c r="AD40" s="71"/>
      <c r="AE40" s="71"/>
    </row>
    <row r="41" spans="1:31" s="49" customFormat="1" ht="23.45" customHeight="1" x14ac:dyDescent="0.2">
      <c r="B41" s="45" t="s">
        <v>120</v>
      </c>
      <c r="C41" s="45"/>
      <c r="D41" s="45"/>
      <c r="E41" s="45"/>
      <c r="F41" s="45"/>
      <c r="G41" s="45"/>
      <c r="H41" s="45"/>
      <c r="I41" s="45"/>
      <c r="J41" s="78"/>
      <c r="K41" s="21"/>
      <c r="L41" s="68"/>
      <c r="M41" s="68"/>
      <c r="N41" s="68"/>
      <c r="O41" s="68"/>
      <c r="P41" s="45"/>
      <c r="Q41" s="68"/>
      <c r="R41" s="68"/>
      <c r="S41" s="68"/>
      <c r="T41" s="68"/>
      <c r="U41" s="45"/>
      <c r="V41" s="68"/>
      <c r="W41" s="68"/>
      <c r="X41" s="68"/>
      <c r="Y41" s="68"/>
      <c r="Z41" s="72">
        <f>AE39</f>
        <v>0</v>
      </c>
      <c r="AB41" s="79"/>
      <c r="AC41" s="79"/>
      <c r="AD41" s="79"/>
      <c r="AE41" s="79"/>
    </row>
    <row r="42" spans="1:31" ht="14.25" customHeight="1" x14ac:dyDescent="0.2">
      <c r="B42" s="48"/>
      <c r="J42" s="6"/>
      <c r="K42" s="76"/>
      <c r="L42" s="6"/>
      <c r="M42" s="6"/>
      <c r="N42" s="6"/>
      <c r="O42" s="6"/>
      <c r="P42" s="80"/>
      <c r="Q42" s="6"/>
      <c r="R42" s="6"/>
      <c r="S42" s="6"/>
      <c r="T42" s="6"/>
      <c r="U42" s="80"/>
      <c r="V42" s="6"/>
      <c r="W42" s="6"/>
      <c r="X42" s="6"/>
      <c r="Y42" s="6"/>
      <c r="Z42" s="77"/>
      <c r="AB42" s="79"/>
      <c r="AC42" s="79"/>
      <c r="AD42" s="79"/>
      <c r="AE42" s="79"/>
    </row>
    <row r="43" spans="1:31" s="49" customFormat="1" ht="22.35" customHeight="1" x14ac:dyDescent="0.2">
      <c r="B43" s="99" t="s">
        <v>162</v>
      </c>
      <c r="C43" s="100"/>
      <c r="D43" s="100"/>
      <c r="E43" s="100"/>
      <c r="F43" s="100"/>
      <c r="G43" s="100"/>
      <c r="H43" s="100"/>
      <c r="I43" s="100"/>
      <c r="J43" s="68"/>
      <c r="K43" s="72" t="str">
        <f>IF($K$36&gt;0,Dokumentation!AA83,"")</f>
        <v/>
      </c>
      <c r="L43" s="68"/>
      <c r="M43" s="68"/>
      <c r="N43" s="68"/>
      <c r="O43" s="68"/>
      <c r="P43" s="72" t="str">
        <f>IF($P$36&gt;0,Dokumentation!AA83,"")</f>
        <v/>
      </c>
      <c r="Q43" s="68"/>
      <c r="R43" s="68"/>
      <c r="S43" s="68"/>
      <c r="T43" s="68"/>
      <c r="U43" s="72" t="str">
        <f>IF($U$36&gt;0,Dokumentation!AA83,"")</f>
        <v/>
      </c>
      <c r="V43" s="68"/>
      <c r="W43" s="68"/>
      <c r="X43" s="68"/>
      <c r="Y43" s="68"/>
      <c r="Z43" s="90"/>
      <c r="AB43" s="79"/>
      <c r="AC43" s="79"/>
      <c r="AD43" s="79"/>
      <c r="AE43" s="79"/>
    </row>
    <row r="44" spans="1:31" ht="4.3499999999999996" customHeight="1" x14ac:dyDescent="0.2">
      <c r="B44" s="48"/>
      <c r="J44" s="6"/>
      <c r="K44" s="81"/>
      <c r="L44" s="6"/>
      <c r="M44" s="6"/>
      <c r="N44" s="6"/>
      <c r="O44" s="6"/>
      <c r="P44" s="80"/>
      <c r="Q44" s="6"/>
      <c r="R44" s="6"/>
      <c r="S44" s="6"/>
      <c r="T44" s="6"/>
      <c r="U44" s="80"/>
      <c r="V44" s="6"/>
      <c r="W44" s="6"/>
      <c r="X44" s="6"/>
      <c r="Y44" s="6"/>
      <c r="Z44" s="77"/>
      <c r="AA44" s="49"/>
      <c r="AB44" s="79"/>
      <c r="AC44" s="79"/>
      <c r="AD44" s="79"/>
      <c r="AE44" s="79"/>
    </row>
    <row r="45" spans="1:31" ht="22.5" customHeight="1" x14ac:dyDescent="0.2">
      <c r="B45" s="45" t="s">
        <v>39</v>
      </c>
      <c r="C45" s="45"/>
      <c r="D45" s="45"/>
      <c r="E45" s="45"/>
      <c r="F45" s="45"/>
      <c r="G45" s="45"/>
      <c r="H45" s="45"/>
      <c r="I45" s="45"/>
      <c r="J45" s="78"/>
      <c r="K45" s="78"/>
      <c r="L45" s="6"/>
      <c r="M45" s="6"/>
      <c r="N45" s="6"/>
      <c r="O45" s="6"/>
      <c r="P45" s="45"/>
      <c r="Q45" s="6"/>
      <c r="R45" s="6"/>
      <c r="S45" s="6"/>
      <c r="T45" s="6"/>
      <c r="U45" s="45"/>
      <c r="V45" s="6"/>
      <c r="W45" s="6"/>
      <c r="X45" s="6"/>
      <c r="Y45" s="6"/>
      <c r="Z45" s="72">
        <f>Z43</f>
        <v>0</v>
      </c>
      <c r="AA45" s="49"/>
      <c r="AB45" s="79"/>
      <c r="AC45" s="79"/>
      <c r="AD45" s="79"/>
      <c r="AE45" s="79"/>
    </row>
    <row r="46" spans="1:31" ht="14.25" customHeight="1" x14ac:dyDescent="0.2">
      <c r="B46" s="48"/>
      <c r="J46" s="6"/>
      <c r="K46" s="81"/>
      <c r="L46" s="6"/>
      <c r="M46" s="6"/>
      <c r="N46" s="6"/>
      <c r="O46" s="6"/>
      <c r="P46" s="80"/>
      <c r="Q46" s="6"/>
      <c r="R46" s="6"/>
      <c r="S46" s="6"/>
      <c r="T46" s="6"/>
      <c r="U46" s="80"/>
      <c r="V46" s="6"/>
      <c r="W46" s="6"/>
      <c r="X46" s="6"/>
      <c r="Y46" s="6"/>
      <c r="Z46" s="77"/>
      <c r="AB46" s="71" t="s">
        <v>116</v>
      </c>
      <c r="AC46" s="71" t="s">
        <v>117</v>
      </c>
      <c r="AD46" s="79"/>
      <c r="AE46" s="79"/>
    </row>
    <row r="47" spans="1:31" s="49" customFormat="1" ht="22.35" customHeight="1" x14ac:dyDescent="0.2">
      <c r="B47" s="99" t="s">
        <v>163</v>
      </c>
      <c r="C47" s="100"/>
      <c r="D47" s="100"/>
      <c r="E47" s="100"/>
      <c r="F47" s="100"/>
      <c r="G47" s="100"/>
      <c r="H47" s="100"/>
      <c r="I47" s="100"/>
      <c r="J47" s="68"/>
      <c r="K47" s="68"/>
      <c r="L47" s="68"/>
      <c r="M47" s="68"/>
      <c r="N47" s="68"/>
      <c r="O47" s="68"/>
      <c r="P47" s="72" t="str">
        <f>IF($P$36&gt;0,Präs_FG!AA35,"")</f>
        <v/>
      </c>
      <c r="Q47" s="68"/>
      <c r="R47" s="68"/>
      <c r="S47" s="68"/>
      <c r="T47" s="68"/>
      <c r="U47" s="72" t="str">
        <f>IF($U$36&gt;0,Präs_FG!AA35,"")</f>
        <v/>
      </c>
      <c r="V47" s="68"/>
      <c r="W47" s="68"/>
      <c r="X47" s="68"/>
      <c r="Y47" s="68"/>
      <c r="Z47" s="90"/>
      <c r="AB47" s="73">
        <v>0.15</v>
      </c>
      <c r="AC47" s="73">
        <v>0.15</v>
      </c>
      <c r="AD47" s="79"/>
      <c r="AE47" s="79"/>
    </row>
    <row r="48" spans="1:31" ht="4.3499999999999996" customHeight="1" x14ac:dyDescent="0.2">
      <c r="B48" s="48"/>
      <c r="J48" s="6"/>
      <c r="K48" s="81"/>
      <c r="L48" s="6"/>
      <c r="M48" s="6"/>
      <c r="N48" s="6"/>
      <c r="O48" s="6"/>
      <c r="P48" s="77"/>
      <c r="Q48" s="6"/>
      <c r="R48" s="6"/>
      <c r="S48" s="6"/>
      <c r="T48" s="6"/>
      <c r="U48" s="77"/>
      <c r="V48" s="6"/>
      <c r="W48" s="6"/>
      <c r="X48" s="6"/>
      <c r="Y48" s="6"/>
      <c r="Z48" s="77"/>
      <c r="AB48" s="74"/>
      <c r="AC48" s="74"/>
      <c r="AD48" s="79"/>
      <c r="AE48" s="79"/>
    </row>
    <row r="49" spans="2:31" s="49" customFormat="1" ht="22.35" customHeight="1" x14ac:dyDescent="0.2">
      <c r="B49" s="99" t="s">
        <v>164</v>
      </c>
      <c r="C49" s="100"/>
      <c r="D49" s="100"/>
      <c r="E49" s="100"/>
      <c r="F49" s="100"/>
      <c r="G49" s="100"/>
      <c r="H49" s="100"/>
      <c r="I49" s="100"/>
      <c r="J49" s="68"/>
      <c r="K49" s="68"/>
      <c r="L49" s="68"/>
      <c r="M49" s="68"/>
      <c r="N49" s="68"/>
      <c r="O49" s="68"/>
      <c r="P49" s="72" t="str">
        <f>IF($P$36&gt;0,Präs_FG!AA48,"")</f>
        <v/>
      </c>
      <c r="Q49" s="68"/>
      <c r="R49" s="68"/>
      <c r="S49" s="68"/>
      <c r="T49" s="68"/>
      <c r="U49" s="72" t="str">
        <f>IF($U$36&gt;0,Präs_FG!AA48,"")</f>
        <v/>
      </c>
      <c r="V49" s="68"/>
      <c r="W49" s="68"/>
      <c r="X49" s="68"/>
      <c r="Y49" s="68"/>
      <c r="Z49" s="90"/>
      <c r="AB49" s="82">
        <f>Z47*1.5</f>
        <v>0</v>
      </c>
      <c r="AC49" s="82">
        <f>Z49*1.5</f>
        <v>0</v>
      </c>
      <c r="AD49" s="79"/>
      <c r="AE49" s="79">
        <f>ROUND(SUM(AB49:AC49)/3*2,0)/2</f>
        <v>0</v>
      </c>
    </row>
    <row r="50" spans="2:31" ht="4.3499999999999996" customHeight="1" x14ac:dyDescent="0.2">
      <c r="B50" s="48"/>
      <c r="J50" s="6"/>
      <c r="K50" s="81"/>
      <c r="L50" s="78"/>
      <c r="M50" s="78"/>
      <c r="N50" s="78"/>
      <c r="O50" s="6"/>
      <c r="Q50" s="78"/>
      <c r="R50" s="78"/>
      <c r="S50" s="78"/>
      <c r="T50" s="6"/>
      <c r="V50" s="78"/>
      <c r="W50" s="78"/>
      <c r="X50" s="78"/>
      <c r="Y50" s="6"/>
      <c r="Z50" s="77"/>
      <c r="AB50" s="79"/>
      <c r="AC50" s="79"/>
      <c r="AD50" s="79"/>
      <c r="AE50" s="79"/>
    </row>
    <row r="51" spans="2:31" ht="22.5" customHeight="1" x14ac:dyDescent="0.2">
      <c r="B51" s="45" t="s">
        <v>119</v>
      </c>
      <c r="C51" s="45"/>
      <c r="D51" s="45"/>
      <c r="E51" s="45"/>
      <c r="F51" s="45"/>
      <c r="G51" s="45"/>
      <c r="H51" s="45"/>
      <c r="I51" s="45"/>
      <c r="J51" s="45"/>
      <c r="K51" s="45"/>
      <c r="L51" s="45"/>
      <c r="M51" s="45"/>
      <c r="N51" s="45"/>
      <c r="O51" s="45"/>
      <c r="P51" s="45"/>
      <c r="Q51" s="45"/>
      <c r="R51" s="45"/>
      <c r="S51" s="45"/>
      <c r="T51" s="45"/>
      <c r="U51" s="83"/>
      <c r="V51" s="45"/>
      <c r="W51" s="45"/>
      <c r="X51" s="45"/>
      <c r="Y51" s="45"/>
      <c r="Z51" s="72">
        <f>AE49</f>
        <v>0</v>
      </c>
      <c r="AA51" s="49"/>
      <c r="AB51" s="71" t="s">
        <v>40</v>
      </c>
      <c r="AC51" s="71" t="s">
        <v>41</v>
      </c>
      <c r="AD51" s="71" t="s">
        <v>42</v>
      </c>
      <c r="AE51" s="71"/>
    </row>
    <row r="52" spans="2:31" ht="10.5" customHeight="1" x14ac:dyDescent="0.2">
      <c r="B52" s="48"/>
      <c r="K52" s="48"/>
      <c r="L52" s="45"/>
      <c r="M52" s="45"/>
      <c r="N52" s="45"/>
      <c r="Q52" s="45"/>
      <c r="R52" s="45"/>
      <c r="S52" s="45"/>
      <c r="V52" s="45"/>
      <c r="W52" s="45"/>
      <c r="X52" s="45"/>
      <c r="Z52" s="77"/>
      <c r="AB52" s="73">
        <v>0.5</v>
      </c>
      <c r="AC52" s="73">
        <v>0.2</v>
      </c>
      <c r="AD52" s="73">
        <v>0.3</v>
      </c>
      <c r="AE52" s="71"/>
    </row>
    <row r="53" spans="2:31" ht="4.3499999999999996" customHeight="1" thickBot="1" x14ac:dyDescent="0.25">
      <c r="B53" s="48"/>
      <c r="K53" s="48"/>
      <c r="L53" s="45"/>
      <c r="M53" s="45"/>
      <c r="N53" s="45"/>
      <c r="Q53" s="45"/>
      <c r="R53" s="45"/>
      <c r="S53" s="45"/>
      <c r="V53" s="45"/>
      <c r="W53" s="45"/>
      <c r="X53" s="45"/>
      <c r="Z53" s="77"/>
      <c r="AB53" s="71"/>
      <c r="AC53" s="71"/>
      <c r="AD53" s="71"/>
      <c r="AE53" s="71"/>
    </row>
    <row r="54" spans="2:31" s="49" customFormat="1" ht="23.45" customHeight="1" thickBot="1" x14ac:dyDescent="0.25">
      <c r="B54" s="45" t="s">
        <v>43</v>
      </c>
      <c r="C54" s="45"/>
      <c r="D54" s="45"/>
      <c r="E54" s="45"/>
      <c r="F54" s="45"/>
      <c r="G54" s="58"/>
      <c r="H54" s="58"/>
      <c r="I54" s="58"/>
      <c r="J54" s="58"/>
      <c r="K54" s="58"/>
      <c r="L54" s="58"/>
      <c r="M54" s="58"/>
      <c r="N54" s="58"/>
      <c r="O54" s="58"/>
      <c r="P54" s="58"/>
      <c r="Q54" s="58"/>
      <c r="R54" s="58"/>
      <c r="S54" s="58"/>
      <c r="T54" s="58"/>
      <c r="U54" s="58"/>
      <c r="V54" s="58"/>
      <c r="W54" s="58"/>
      <c r="X54" s="58"/>
      <c r="Y54" s="58"/>
      <c r="Z54" s="84">
        <f>AE54</f>
        <v>0</v>
      </c>
      <c r="AB54" s="74">
        <f>Z41</f>
        <v>0</v>
      </c>
      <c r="AC54" s="74">
        <f>Z45</f>
        <v>0</v>
      </c>
      <c r="AD54" s="74">
        <f>Z51</f>
        <v>0</v>
      </c>
      <c r="AE54" s="71">
        <f>SUMPRODUCT(AB54:AD54,AB52:AD52)</f>
        <v>0</v>
      </c>
    </row>
    <row r="55" spans="2:31" ht="10.5" customHeight="1" x14ac:dyDescent="0.2">
      <c r="B55" s="48"/>
      <c r="K55" s="48"/>
      <c r="L55" s="45"/>
      <c r="M55" s="45"/>
      <c r="N55" s="45"/>
      <c r="Q55" s="45"/>
      <c r="R55" s="45"/>
      <c r="S55" s="45"/>
      <c r="V55" s="45"/>
      <c r="W55" s="45"/>
      <c r="X55" s="45"/>
    </row>
    <row r="56" spans="2:31" ht="14.45" customHeight="1" x14ac:dyDescent="0.2">
      <c r="B56" s="45" t="s">
        <v>9</v>
      </c>
      <c r="J56" s="46"/>
      <c r="L56" s="47"/>
      <c r="M56" s="47"/>
      <c r="N56" s="47"/>
      <c r="Q56" s="47"/>
      <c r="R56" s="47"/>
      <c r="S56" s="47"/>
      <c r="U56" s="48"/>
      <c r="V56" s="47"/>
      <c r="W56" s="47"/>
      <c r="X56" s="47"/>
    </row>
    <row r="57" spans="2:31" ht="4.3499999999999996" customHeight="1" x14ac:dyDescent="0.2">
      <c r="B57" s="48"/>
      <c r="K57" s="48"/>
      <c r="L57" s="45"/>
      <c r="M57" s="45"/>
      <c r="N57" s="45"/>
      <c r="Q57" s="45"/>
      <c r="R57" s="45"/>
      <c r="S57" s="45"/>
      <c r="V57" s="45"/>
      <c r="W57" s="45"/>
      <c r="X57" s="45"/>
    </row>
    <row r="58" spans="2:31" s="49" customFormat="1" ht="14.25" x14ac:dyDescent="0.2">
      <c r="B58" s="119"/>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row>
    <row r="59" spans="2:31" s="49" customFormat="1" ht="14.25" x14ac:dyDescent="0.2">
      <c r="B59" s="119"/>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row>
    <row r="60" spans="2:31" s="49" customFormat="1" ht="14.25" x14ac:dyDescent="0.2">
      <c r="B60" s="119"/>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row>
    <row r="61" spans="2:31" s="49" customFormat="1" ht="14.25" x14ac:dyDescent="0.2">
      <c r="B61" s="119"/>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row>
    <row r="62" spans="2:31" s="49" customFormat="1" ht="14.25" x14ac:dyDescent="0.2">
      <c r="B62" s="119"/>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row>
    <row r="63" spans="2:31" s="49" customFormat="1" ht="14.25" x14ac:dyDescent="0.2">
      <c r="B63" s="119"/>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row>
    <row r="64" spans="2:31" s="49" customFormat="1" ht="14.25" x14ac:dyDescent="0.2">
      <c r="B64" s="119"/>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row>
    <row r="65" spans="2:44" s="49" customFormat="1" ht="14.25" x14ac:dyDescent="0.2">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row>
    <row r="66" spans="2:44" s="49" customFormat="1" ht="14.25" x14ac:dyDescent="0.2">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row>
    <row r="67" spans="2:44" s="49" customFormat="1" ht="14.25" x14ac:dyDescent="0.2">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row>
    <row r="68" spans="2:44" s="49" customFormat="1" ht="14.25" x14ac:dyDescent="0.2">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row>
    <row r="69" spans="2:44" s="49" customFormat="1" ht="14.25" x14ac:dyDescent="0.2">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row>
    <row r="70" spans="2:44" s="49" customFormat="1" ht="14.25" x14ac:dyDescent="0.2">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row>
    <row r="71" spans="2:44" ht="16.5" customHeight="1" x14ac:dyDescent="0.2">
      <c r="B71" s="48"/>
      <c r="K71" s="48"/>
      <c r="L71" s="45"/>
      <c r="M71" s="45"/>
      <c r="N71" s="45"/>
      <c r="Q71" s="45"/>
      <c r="R71" s="45"/>
      <c r="S71" s="45"/>
      <c r="V71" s="45"/>
      <c r="W71" s="45"/>
      <c r="X71" s="45"/>
    </row>
    <row r="72" spans="2:44" ht="14.45" customHeight="1" x14ac:dyDescent="0.2">
      <c r="B72" s="45" t="s">
        <v>17</v>
      </c>
      <c r="C72" s="45"/>
      <c r="J72" s="85"/>
      <c r="K72" s="85"/>
      <c r="L72" s="47"/>
      <c r="M72" s="47"/>
      <c r="N72" s="47"/>
      <c r="O72" s="86"/>
      <c r="Q72" s="47"/>
      <c r="R72" s="47"/>
      <c r="S72" s="47"/>
      <c r="T72" s="86"/>
      <c r="U72" s="86"/>
      <c r="V72" s="47"/>
      <c r="W72" s="47"/>
      <c r="X72" s="47"/>
      <c r="Y72" s="86"/>
      <c r="Z72" s="38"/>
      <c r="AB72" s="49"/>
      <c r="AC72" s="49"/>
      <c r="AD72" s="49"/>
      <c r="AE72" s="49"/>
      <c r="AF72" s="49"/>
      <c r="AG72" s="49"/>
      <c r="AH72" s="49"/>
      <c r="AI72" s="49"/>
      <c r="AJ72" s="49"/>
      <c r="AK72" s="49"/>
      <c r="AL72" s="49"/>
      <c r="AM72" s="49"/>
      <c r="AN72" s="49"/>
      <c r="AO72" s="49"/>
      <c r="AP72" s="49"/>
      <c r="AQ72" s="49"/>
      <c r="AR72" s="49"/>
    </row>
    <row r="73" spans="2:44" ht="4.3499999999999996" customHeight="1" x14ac:dyDescent="0.2">
      <c r="C73" s="86"/>
      <c r="J73" s="85"/>
      <c r="L73" s="47"/>
      <c r="M73" s="47"/>
      <c r="N73" s="47"/>
      <c r="Q73" s="47"/>
      <c r="R73" s="47"/>
      <c r="S73" s="47"/>
      <c r="U73" s="86"/>
      <c r="V73" s="47"/>
      <c r="W73" s="47"/>
      <c r="X73" s="47"/>
      <c r="AB73" s="49"/>
      <c r="AC73" s="49"/>
      <c r="AD73" s="49"/>
      <c r="AE73" s="49"/>
      <c r="AF73" s="49"/>
      <c r="AG73" s="49"/>
      <c r="AH73" s="49"/>
      <c r="AI73" s="49"/>
      <c r="AJ73" s="49"/>
      <c r="AK73" s="49"/>
      <c r="AL73" s="49"/>
      <c r="AM73" s="49"/>
      <c r="AN73" s="49"/>
      <c r="AO73" s="49"/>
      <c r="AP73" s="49"/>
      <c r="AQ73" s="49"/>
      <c r="AR73" s="49"/>
    </row>
    <row r="74" spans="2:44" s="49" customFormat="1" ht="14.45" customHeight="1" x14ac:dyDescent="0.2">
      <c r="B74" s="102"/>
      <c r="C74" s="102"/>
      <c r="D74" s="102"/>
      <c r="E74" s="102"/>
      <c r="F74" s="102"/>
      <c r="G74" s="102"/>
      <c r="H74" s="102"/>
      <c r="I74" s="102"/>
      <c r="J74" s="98" t="s">
        <v>18</v>
      </c>
      <c r="K74" s="98"/>
      <c r="L74" s="98"/>
      <c r="M74" s="98"/>
      <c r="N74" s="98"/>
      <c r="O74" s="104" t="s">
        <v>19</v>
      </c>
      <c r="P74" s="105"/>
      <c r="Q74" s="105"/>
      <c r="R74" s="105"/>
      <c r="S74" s="105"/>
      <c r="T74" s="106"/>
      <c r="U74" s="98" t="s">
        <v>20</v>
      </c>
      <c r="V74" s="98"/>
      <c r="W74" s="98"/>
      <c r="X74" s="98"/>
      <c r="Y74" s="98"/>
      <c r="Z74" s="98"/>
    </row>
    <row r="75" spans="2:44" s="49" customFormat="1" ht="21" customHeight="1" x14ac:dyDescent="0.2">
      <c r="B75" s="97" t="s">
        <v>21</v>
      </c>
      <c r="C75" s="97"/>
      <c r="D75" s="97"/>
      <c r="E75" s="97"/>
      <c r="F75" s="97"/>
      <c r="G75" s="97"/>
      <c r="H75" s="97"/>
      <c r="I75" s="97"/>
      <c r="J75" s="118"/>
      <c r="K75" s="118"/>
      <c r="L75" s="118"/>
      <c r="M75" s="118"/>
      <c r="N75" s="118"/>
      <c r="O75" s="96"/>
      <c r="P75" s="96"/>
      <c r="Q75" s="96"/>
      <c r="R75" s="96"/>
      <c r="S75" s="96"/>
      <c r="T75" s="96"/>
      <c r="U75" s="101"/>
      <c r="V75" s="101"/>
      <c r="W75" s="101"/>
      <c r="X75" s="101"/>
      <c r="Y75" s="101"/>
      <c r="Z75" s="101"/>
    </row>
    <row r="76" spans="2:44" s="49" customFormat="1" ht="21" customHeight="1" x14ac:dyDescent="0.2">
      <c r="B76" s="97" t="s">
        <v>155</v>
      </c>
      <c r="C76" s="97"/>
      <c r="D76" s="97"/>
      <c r="E76" s="97"/>
      <c r="F76" s="97"/>
      <c r="G76" s="97"/>
      <c r="H76" s="97"/>
      <c r="I76" s="97"/>
      <c r="J76" s="96"/>
      <c r="K76" s="96"/>
      <c r="L76" s="96"/>
      <c r="M76" s="96"/>
      <c r="N76" s="96"/>
      <c r="O76" s="96"/>
      <c r="P76" s="96"/>
      <c r="Q76" s="96"/>
      <c r="R76" s="96"/>
      <c r="S76" s="96"/>
      <c r="T76" s="96"/>
      <c r="U76" s="101"/>
      <c r="V76" s="101"/>
      <c r="W76" s="101"/>
      <c r="X76" s="101"/>
      <c r="Y76" s="101"/>
      <c r="Z76" s="101"/>
    </row>
    <row r="77" spans="2:44" s="49" customFormat="1" ht="21" customHeight="1" x14ac:dyDescent="0.2">
      <c r="B77" s="97" t="s">
        <v>22</v>
      </c>
      <c r="C77" s="97"/>
      <c r="D77" s="97"/>
      <c r="E77" s="97"/>
      <c r="F77" s="97"/>
      <c r="G77" s="97"/>
      <c r="H77" s="97"/>
      <c r="I77" s="97"/>
      <c r="J77" s="96"/>
      <c r="K77" s="96"/>
      <c r="L77" s="96"/>
      <c r="M77" s="96"/>
      <c r="N77" s="96"/>
      <c r="O77" s="96"/>
      <c r="P77" s="96"/>
      <c r="Q77" s="96"/>
      <c r="R77" s="96"/>
      <c r="S77" s="96"/>
      <c r="T77" s="96"/>
      <c r="U77" s="101"/>
      <c r="V77" s="101"/>
      <c r="W77" s="101"/>
      <c r="X77" s="101"/>
      <c r="Y77" s="101"/>
      <c r="Z77" s="101"/>
    </row>
    <row r="78" spans="2:44" s="49" customFormat="1" ht="21" customHeight="1" x14ac:dyDescent="0.2">
      <c r="B78" s="97" t="s">
        <v>23</v>
      </c>
      <c r="C78" s="97"/>
      <c r="D78" s="97"/>
      <c r="E78" s="97"/>
      <c r="F78" s="97"/>
      <c r="G78" s="97"/>
      <c r="H78" s="97"/>
      <c r="I78" s="97"/>
      <c r="J78" s="96"/>
      <c r="K78" s="96"/>
      <c r="L78" s="96"/>
      <c r="M78" s="96"/>
      <c r="N78" s="96"/>
      <c r="O78" s="96"/>
      <c r="P78" s="96"/>
      <c r="Q78" s="96"/>
      <c r="R78" s="96"/>
      <c r="S78" s="96"/>
      <c r="T78" s="96"/>
      <c r="U78" s="101"/>
      <c r="V78" s="101"/>
      <c r="W78" s="101"/>
      <c r="X78" s="101"/>
      <c r="Y78" s="101"/>
      <c r="Z78" s="101"/>
    </row>
    <row r="79" spans="2:44" s="49" customFormat="1" ht="21" customHeight="1" x14ac:dyDescent="0.2">
      <c r="B79" s="97" t="s">
        <v>24</v>
      </c>
      <c r="C79" s="97"/>
      <c r="D79" s="97"/>
      <c r="E79" s="97"/>
      <c r="F79" s="97"/>
      <c r="G79" s="97"/>
      <c r="H79" s="97"/>
      <c r="I79" s="97"/>
      <c r="J79" s="96"/>
      <c r="K79" s="96"/>
      <c r="L79" s="96"/>
      <c r="M79" s="96"/>
      <c r="N79" s="96"/>
      <c r="O79" s="103"/>
      <c r="P79" s="103"/>
      <c r="Q79" s="103"/>
      <c r="R79" s="103"/>
      <c r="S79" s="103"/>
      <c r="T79" s="103"/>
      <c r="U79" s="101"/>
      <c r="V79" s="101"/>
      <c r="W79" s="101"/>
      <c r="X79" s="101"/>
      <c r="Y79" s="101"/>
      <c r="Z79" s="101"/>
    </row>
    <row r="80" spans="2:44" ht="16.5" customHeight="1" x14ac:dyDescent="0.2">
      <c r="B80" s="48"/>
      <c r="K80" s="48"/>
      <c r="L80" s="45"/>
      <c r="M80" s="45"/>
      <c r="N80" s="45"/>
      <c r="Q80" s="45"/>
      <c r="R80" s="45"/>
      <c r="S80" s="45"/>
      <c r="V80" s="45"/>
      <c r="W80" s="45"/>
      <c r="X80" s="45"/>
    </row>
    <row r="81" spans="2:26" s="49" customFormat="1" ht="14.45" customHeight="1" x14ac:dyDescent="0.2">
      <c r="B81" s="45" t="s">
        <v>134</v>
      </c>
    </row>
    <row r="82" spans="2:26" s="49" customFormat="1" ht="14.45" customHeight="1" x14ac:dyDescent="0.2">
      <c r="B82" s="45"/>
    </row>
    <row r="83" spans="2:26" s="49" customFormat="1" ht="14.45" customHeight="1" x14ac:dyDescent="0.2">
      <c r="B83" s="1" t="s">
        <v>136</v>
      </c>
      <c r="C83" s="1"/>
      <c r="D83" s="1"/>
      <c r="E83" s="1"/>
    </row>
    <row r="84" spans="2:26" s="49" customFormat="1" ht="7.5" customHeight="1" x14ac:dyDescent="0.2">
      <c r="B84" s="94"/>
      <c r="C84" s="94"/>
      <c r="D84" s="94"/>
      <c r="E84" s="94"/>
      <c r="F84" s="94"/>
      <c r="G84" s="94"/>
      <c r="H84" s="94"/>
      <c r="I84" s="94"/>
      <c r="J84" s="94"/>
      <c r="K84" s="94"/>
      <c r="L84" s="94"/>
      <c r="M84" s="94"/>
      <c r="N84" s="94"/>
    </row>
    <row r="85" spans="2:26" s="49" customFormat="1" ht="14.45" customHeight="1" x14ac:dyDescent="0.2">
      <c r="B85" s="95"/>
      <c r="C85" s="95"/>
      <c r="D85" s="95"/>
      <c r="E85" s="95"/>
      <c r="F85" s="95"/>
      <c r="G85" s="95"/>
      <c r="H85" s="95"/>
      <c r="I85" s="95"/>
      <c r="J85" s="95"/>
      <c r="K85" s="95"/>
      <c r="L85" s="95"/>
      <c r="M85" s="95"/>
      <c r="N85" s="95"/>
    </row>
    <row r="86" spans="2:26" s="49" customFormat="1" ht="14.45" customHeight="1" x14ac:dyDescent="0.2"/>
    <row r="87" spans="2:26" s="49" customFormat="1" ht="14.45" customHeight="1" x14ac:dyDescent="0.2"/>
    <row r="88" spans="2:26" s="49" customFormat="1" ht="14.45" customHeight="1" x14ac:dyDescent="0.2"/>
    <row r="89" spans="2:26" s="49" customFormat="1" ht="14.45" customHeight="1" x14ac:dyDescent="0.2">
      <c r="B89" s="87"/>
      <c r="C89" s="87"/>
      <c r="D89" s="87"/>
      <c r="E89" s="87"/>
      <c r="F89" s="87"/>
      <c r="G89" s="87"/>
      <c r="H89" s="87"/>
      <c r="I89" s="87"/>
      <c r="K89" s="87"/>
      <c r="L89" s="87"/>
      <c r="M89" s="87"/>
      <c r="N89" s="87"/>
      <c r="O89" s="87"/>
      <c r="P89" s="87"/>
      <c r="Q89" s="87"/>
      <c r="R89" s="87"/>
      <c r="T89" s="87"/>
      <c r="U89" s="87"/>
      <c r="V89" s="87"/>
      <c r="W89" s="87"/>
      <c r="X89" s="87"/>
      <c r="Y89" s="87"/>
      <c r="Z89" s="87"/>
    </row>
    <row r="90" spans="2:26" s="49" customFormat="1" ht="14.45" customHeight="1" x14ac:dyDescent="0.2">
      <c r="B90" s="1" t="s">
        <v>127</v>
      </c>
      <c r="C90" s="1"/>
      <c r="D90" s="1"/>
      <c r="E90" s="1"/>
      <c r="F90" s="1"/>
      <c r="G90" s="1"/>
      <c r="H90" s="1"/>
      <c r="I90" s="1"/>
      <c r="J90" s="1"/>
      <c r="K90" s="1" t="s">
        <v>135</v>
      </c>
      <c r="L90" s="1"/>
      <c r="M90" s="1"/>
      <c r="N90" s="1"/>
      <c r="O90" s="1"/>
      <c r="P90" s="1"/>
      <c r="Q90" s="1"/>
      <c r="R90" s="1"/>
      <c r="S90" s="1"/>
      <c r="T90" s="1" t="s">
        <v>137</v>
      </c>
      <c r="U90" s="1"/>
      <c r="V90" s="1"/>
      <c r="W90" s="1"/>
      <c r="X90" s="1"/>
      <c r="Y90" s="1"/>
      <c r="Z90" s="1"/>
    </row>
    <row r="91" spans="2:26" s="49" customFormat="1" ht="14.45" customHeight="1" x14ac:dyDescent="0.2"/>
    <row r="92" spans="2:26" s="49" customFormat="1" ht="14.45" customHeight="1" x14ac:dyDescent="0.2"/>
    <row r="93" spans="2:26" s="49" customFormat="1" ht="14.45" customHeight="1" x14ac:dyDescent="0.2"/>
    <row r="94" spans="2:26" s="49" customFormat="1" ht="14.45" customHeight="1" x14ac:dyDescent="0.2"/>
    <row r="95" spans="2:26" s="49" customFormat="1" ht="14.45" customHeight="1" x14ac:dyDescent="0.2"/>
    <row r="96" spans="2:26" s="49" customFormat="1" ht="14.45" customHeight="1" x14ac:dyDescent="0.2"/>
    <row r="97" s="49" customFormat="1" ht="14.45" customHeight="1" x14ac:dyDescent="0.2"/>
    <row r="98" s="49" customFormat="1" ht="14.45" customHeight="1" x14ac:dyDescent="0.2"/>
    <row r="99" s="49" customFormat="1" ht="14.45" customHeight="1" x14ac:dyDescent="0.2"/>
    <row r="100" s="49" customFormat="1" ht="14.45" customHeight="1" x14ac:dyDescent="0.2"/>
    <row r="101" s="49" customFormat="1" ht="14.45" customHeight="1" x14ac:dyDescent="0.2"/>
    <row r="102" s="49" customFormat="1" ht="14.45" customHeight="1" x14ac:dyDescent="0.2"/>
    <row r="103" s="49" customFormat="1" ht="14.45" customHeight="1" x14ac:dyDescent="0.2"/>
    <row r="104" s="49" customFormat="1" ht="14.45" customHeight="1" x14ac:dyDescent="0.2"/>
    <row r="105" s="49" customFormat="1" ht="14.45" customHeight="1" x14ac:dyDescent="0.2"/>
    <row r="106" s="49" customFormat="1" ht="14.45" customHeight="1" x14ac:dyDescent="0.2"/>
    <row r="107" s="49" customFormat="1" ht="14.45" customHeight="1" x14ac:dyDescent="0.2"/>
    <row r="108" s="49" customFormat="1" ht="14.45" customHeight="1" x14ac:dyDescent="0.2"/>
    <row r="109" s="49" customFormat="1" ht="14.45" customHeight="1" x14ac:dyDescent="0.2"/>
    <row r="110" s="49" customFormat="1" ht="14.45" customHeight="1" x14ac:dyDescent="0.2"/>
    <row r="111" s="49" customFormat="1" ht="14.45" customHeight="1" x14ac:dyDescent="0.2"/>
    <row r="112" s="49" customFormat="1" ht="14.45" customHeight="1" x14ac:dyDescent="0.2"/>
    <row r="113" s="49" customFormat="1" ht="14.45" customHeight="1" x14ac:dyDescent="0.2"/>
    <row r="114" s="49" customFormat="1" ht="14.45" customHeight="1" x14ac:dyDescent="0.2"/>
    <row r="115" s="49" customFormat="1" ht="14.45" customHeight="1" x14ac:dyDescent="0.2"/>
    <row r="116" s="49" customFormat="1" ht="14.45" customHeight="1" x14ac:dyDescent="0.2"/>
    <row r="117" s="49" customFormat="1" ht="14.45" customHeight="1" x14ac:dyDescent="0.2"/>
    <row r="118" s="49" customFormat="1" ht="14.45" customHeight="1" x14ac:dyDescent="0.2"/>
    <row r="119" s="49" customFormat="1" ht="14.45" customHeight="1" x14ac:dyDescent="0.2"/>
    <row r="120" s="49" customFormat="1" ht="14.45" customHeight="1" x14ac:dyDescent="0.2"/>
    <row r="121" s="49" customFormat="1" ht="14.45" customHeight="1" x14ac:dyDescent="0.2"/>
    <row r="122" s="49" customFormat="1" ht="14.45" customHeight="1" x14ac:dyDescent="0.2"/>
    <row r="123" s="49" customFormat="1" ht="14.45" customHeight="1" x14ac:dyDescent="0.2"/>
    <row r="124" s="49" customFormat="1" ht="14.45" customHeight="1" x14ac:dyDescent="0.2"/>
    <row r="125" s="49" customFormat="1" ht="14.45" customHeight="1" x14ac:dyDescent="0.2"/>
    <row r="126" s="49" customFormat="1" ht="14.45" customHeight="1" x14ac:dyDescent="0.2"/>
    <row r="127" s="49" customFormat="1" ht="14.45" customHeight="1" x14ac:dyDescent="0.2"/>
    <row r="128" s="49" customFormat="1" ht="14.45" customHeight="1" x14ac:dyDescent="0.2"/>
    <row r="129" s="49" customFormat="1" ht="14.45" customHeight="1" x14ac:dyDescent="0.2"/>
    <row r="130" s="49" customFormat="1" ht="14.45" customHeight="1" x14ac:dyDescent="0.2"/>
    <row r="131" s="49" customFormat="1" ht="14.45" customHeight="1" x14ac:dyDescent="0.2"/>
    <row r="132" s="49" customFormat="1" ht="14.45" customHeight="1" x14ac:dyDescent="0.2"/>
    <row r="133" s="49" customFormat="1" ht="14.45" customHeight="1" x14ac:dyDescent="0.2"/>
    <row r="134" s="49" customFormat="1" ht="14.45" customHeight="1" x14ac:dyDescent="0.2"/>
    <row r="135" s="49" customFormat="1" ht="14.45" customHeight="1" x14ac:dyDescent="0.2"/>
    <row r="136" s="49" customFormat="1" ht="14.45" customHeight="1" x14ac:dyDescent="0.2"/>
    <row r="137" s="49" customFormat="1" ht="14.45" customHeight="1" x14ac:dyDescent="0.2"/>
    <row r="138" s="49" customFormat="1" ht="14.45" customHeight="1" x14ac:dyDescent="0.2"/>
    <row r="139" s="49" customFormat="1" ht="14.45" customHeight="1" x14ac:dyDescent="0.2"/>
    <row r="140" s="49" customFormat="1" ht="14.45" customHeight="1" x14ac:dyDescent="0.2"/>
    <row r="141" s="49" customFormat="1" ht="14.45" customHeight="1" x14ac:dyDescent="0.2"/>
    <row r="142" s="49" customFormat="1" ht="14.45" customHeight="1" x14ac:dyDescent="0.2"/>
    <row r="143" s="49" customFormat="1" ht="14.45" customHeight="1" x14ac:dyDescent="0.2"/>
    <row r="144" s="49" customFormat="1" ht="14.45" customHeight="1" x14ac:dyDescent="0.2"/>
    <row r="145" s="49" customFormat="1" ht="14.45" customHeight="1" x14ac:dyDescent="0.2"/>
    <row r="146" s="49" customFormat="1" ht="14.45" customHeight="1" x14ac:dyDescent="0.2"/>
    <row r="147" s="49" customFormat="1" ht="14.45" customHeight="1" x14ac:dyDescent="0.2"/>
    <row r="148" s="49" customFormat="1" ht="14.45" customHeight="1" x14ac:dyDescent="0.2"/>
    <row r="149" s="49" customFormat="1" ht="14.45" customHeight="1" x14ac:dyDescent="0.2"/>
    <row r="150" s="49" customFormat="1" ht="14.45" customHeight="1" x14ac:dyDescent="0.2"/>
    <row r="151" s="49" customFormat="1" ht="14.45" customHeight="1" x14ac:dyDescent="0.2"/>
    <row r="152" s="49" customFormat="1" ht="14.45" customHeight="1" x14ac:dyDescent="0.2"/>
    <row r="153" s="49" customFormat="1" ht="14.45" customHeight="1" x14ac:dyDescent="0.2"/>
    <row r="154" s="49" customFormat="1" ht="14.45" customHeight="1" x14ac:dyDescent="0.2"/>
    <row r="155" s="49" customFormat="1" ht="14.45" customHeight="1" x14ac:dyDescent="0.2"/>
    <row r="156" s="49" customFormat="1" ht="14.45" customHeight="1" x14ac:dyDescent="0.2"/>
    <row r="157" s="49" customFormat="1" ht="14.45" customHeight="1" x14ac:dyDescent="0.2"/>
    <row r="158" s="49" customFormat="1" ht="14.45" customHeight="1" x14ac:dyDescent="0.2"/>
    <row r="159" s="49" customFormat="1" ht="14.45" customHeight="1" x14ac:dyDescent="0.2"/>
    <row r="160" s="49" customFormat="1" ht="14.45" customHeight="1" x14ac:dyDescent="0.2"/>
    <row r="161" spans="9:9" s="49" customFormat="1" ht="14.45" customHeight="1" x14ac:dyDescent="0.2"/>
    <row r="162" spans="9:9" s="49" customFormat="1" ht="14.45" customHeight="1" x14ac:dyDescent="0.2"/>
    <row r="163" spans="9:9" s="49" customFormat="1" ht="14.45" customHeight="1" x14ac:dyDescent="0.2"/>
    <row r="164" spans="9:9" s="49" customFormat="1" ht="14.45" customHeight="1" x14ac:dyDescent="0.2"/>
    <row r="165" spans="9:9" s="49" customFormat="1" ht="14.45" customHeight="1" x14ac:dyDescent="0.2">
      <c r="I165" s="1"/>
    </row>
  </sheetData>
  <sheetProtection algorithmName="SHA-512" hashValue="2SL9Tc80yHlOjrDiF0ROZ8txS4x1QYeXKY49gKPaYTn5EXozcr5ARaZD4FpSTyz7Sdgdb9hxqruoFZBGzlgoPw==" saltValue="1LWy5GS/6CcOToNgSvFxJA==" spinCount="100000" sheet="1" selectLockedCells="1"/>
  <mergeCells count="64">
    <mergeCell ref="H24:Z24"/>
    <mergeCell ref="H26:Z26"/>
    <mergeCell ref="B8:F8"/>
    <mergeCell ref="B10:F10"/>
    <mergeCell ref="I8:Z8"/>
    <mergeCell ref="I10:Z10"/>
    <mergeCell ref="I12:Z12"/>
    <mergeCell ref="I14:Z14"/>
    <mergeCell ref="I16:Z16"/>
    <mergeCell ref="B24:F24"/>
    <mergeCell ref="B26:F26"/>
    <mergeCell ref="B14:F14"/>
    <mergeCell ref="B18:F18"/>
    <mergeCell ref="B16:F16"/>
    <mergeCell ref="I1:U2"/>
    <mergeCell ref="B22:F22"/>
    <mergeCell ref="B20:F20"/>
    <mergeCell ref="H6:Z6"/>
    <mergeCell ref="H20:Z20"/>
    <mergeCell ref="H22:Z22"/>
    <mergeCell ref="B6:F6"/>
    <mergeCell ref="H18:Z18"/>
    <mergeCell ref="B12:F12"/>
    <mergeCell ref="B39:I39"/>
    <mergeCell ref="U75:Z75"/>
    <mergeCell ref="U76:Z76"/>
    <mergeCell ref="J74:N74"/>
    <mergeCell ref="J75:N75"/>
    <mergeCell ref="J76:N76"/>
    <mergeCell ref="B58:Z70"/>
    <mergeCell ref="B43:I43"/>
    <mergeCell ref="B30:F30"/>
    <mergeCell ref="V30:Z30"/>
    <mergeCell ref="B36:I36"/>
    <mergeCell ref="B34:S34"/>
    <mergeCell ref="B31:F31"/>
    <mergeCell ref="H31:I31"/>
    <mergeCell ref="O30:T30"/>
    <mergeCell ref="J31:M31"/>
    <mergeCell ref="V31:Z31"/>
    <mergeCell ref="O31:T31"/>
    <mergeCell ref="B78:I78"/>
    <mergeCell ref="U77:Z77"/>
    <mergeCell ref="O74:T74"/>
    <mergeCell ref="O75:T75"/>
    <mergeCell ref="O76:T76"/>
    <mergeCell ref="O77:T77"/>
    <mergeCell ref="B76:I76"/>
    <mergeCell ref="B84:N85"/>
    <mergeCell ref="J77:N77"/>
    <mergeCell ref="B77:I77"/>
    <mergeCell ref="U74:Z74"/>
    <mergeCell ref="B38:I38"/>
    <mergeCell ref="B47:I47"/>
    <mergeCell ref="B49:I49"/>
    <mergeCell ref="B79:I79"/>
    <mergeCell ref="U79:Z79"/>
    <mergeCell ref="B74:I74"/>
    <mergeCell ref="B75:I75"/>
    <mergeCell ref="U78:Z78"/>
    <mergeCell ref="J79:N79"/>
    <mergeCell ref="O78:T78"/>
    <mergeCell ref="O79:T79"/>
    <mergeCell ref="J78:N78"/>
  </mergeCells>
  <dataValidations count="1">
    <dataValidation operator="lessThan" allowBlank="1" showInputMessage="1" showErrorMessage="1" error="Maximal 700 Zeichen erfassen." sqref="B58:Z70"/>
  </dataValidations>
  <pageMargins left="0.78740157480314965" right="0.78740157480314965" top="0.59055118110236227" bottom="0.59055118110236227" header="0.31496062992125984" footer="0.31496062992125984"/>
  <pageSetup paperSize="9" scale="61" orientation="portrait" r:id="rId1"/>
  <headerFooter>
    <oddFooter xml:space="preserve">&amp;L&amp;"Arial,Standard"&amp;8Seite &amp;P von &amp;N&amp;C&amp;"Arial,Standard"&amp;8ICT-Berufsbildung Schweiz – Aarbergergasse 30 – 3011 Bern – www.ict-berufsbildung.ch – +41 58 360 55 50 </oddFooter>
  </headerFooter>
  <ignoredErrors>
    <ignoredError sqref="J36 K38:K39 P38:P39 K43 P43 U38:U39 U43 U47 U49 P47 P49 Z41 Z45 Z51 Z54"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Nur halbe und ganze Noten zwischen 1 und 6">
          <x14:formula1>
            <xm:f>Tabelle1!$B$2:$B$12</xm:f>
          </x14:formula1>
          <xm:sqref>Z43 Z47 Z38:Z39 Z49</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AG178"/>
  <sheetViews>
    <sheetView showGridLines="0" topLeftCell="A45" zoomScaleNormal="100" zoomScaleSheetLayoutView="30" zoomScalePageLayoutView="75" workbookViewId="0">
      <selection activeCell="B51" sqref="B51:AA51"/>
    </sheetView>
  </sheetViews>
  <sheetFormatPr baseColWidth="10" defaultColWidth="6" defaultRowHeight="14.25" x14ac:dyDescent="0.2"/>
  <cols>
    <col min="1" max="1" width="12.85546875" style="27" customWidth="1"/>
    <col min="2" max="3" width="11.5703125" style="27" customWidth="1"/>
    <col min="4" max="23" width="4.7109375" style="27" customWidth="1"/>
    <col min="24" max="24" width="14.28515625" style="27" customWidth="1"/>
    <col min="25" max="25" width="3.85546875" style="27" customWidth="1"/>
    <col min="26" max="26" width="17.5703125" style="27" bestFit="1" customWidth="1"/>
    <col min="27" max="27" width="10.7109375" style="27" bestFit="1" customWidth="1"/>
    <col min="28" max="28" width="6.28515625" style="27" hidden="1" customWidth="1"/>
    <col min="29" max="29" width="12.5703125" style="27" hidden="1" customWidth="1"/>
    <col min="30" max="30" width="3.28515625" style="27" hidden="1" customWidth="1"/>
    <col min="31" max="31" width="38.42578125" style="27" hidden="1" customWidth="1"/>
    <col min="32" max="32" width="15.140625" style="27" hidden="1" customWidth="1"/>
    <col min="33" max="33" width="34.7109375" style="27" hidden="1" customWidth="1"/>
    <col min="34" max="37" width="0" style="27" hidden="1" customWidth="1"/>
    <col min="38" max="16384" width="6" style="27"/>
  </cols>
  <sheetData>
    <row r="1" spans="1:30" ht="18" x14ac:dyDescent="0.25">
      <c r="A1" s="26" t="s">
        <v>121</v>
      </c>
      <c r="B1" s="2"/>
      <c r="C1" s="3"/>
      <c r="D1" s="3"/>
      <c r="E1" s="3"/>
      <c r="F1" s="3"/>
      <c r="G1" s="3"/>
      <c r="H1" s="3"/>
      <c r="I1" s="3"/>
      <c r="J1" s="3"/>
      <c r="K1" s="3"/>
      <c r="M1" s="7"/>
      <c r="N1" s="25"/>
      <c r="O1" s="8"/>
      <c r="P1" s="8"/>
      <c r="Q1" s="8"/>
      <c r="R1" s="139"/>
      <c r="S1" s="139"/>
      <c r="T1" s="140" t="s">
        <v>138</v>
      </c>
      <c r="U1" s="140"/>
      <c r="V1" s="140"/>
      <c r="W1" s="140"/>
      <c r="X1" s="140"/>
      <c r="Y1" s="140"/>
      <c r="Z1" s="140"/>
      <c r="AA1" s="140"/>
    </row>
    <row r="2" spans="1:30" ht="15.75" x14ac:dyDescent="0.2">
      <c r="A2" s="28" t="s">
        <v>166</v>
      </c>
      <c r="B2" s="4"/>
      <c r="C2" s="4"/>
      <c r="D2" s="4"/>
      <c r="E2" s="4"/>
      <c r="F2" s="4"/>
      <c r="G2" s="4"/>
      <c r="H2" s="4"/>
      <c r="I2" s="4"/>
      <c r="J2" s="4"/>
      <c r="K2" s="4"/>
      <c r="L2" s="4"/>
      <c r="M2" s="4"/>
      <c r="N2" s="4"/>
      <c r="O2" s="4"/>
      <c r="P2" s="4"/>
      <c r="Q2" s="4"/>
      <c r="R2" s="4"/>
      <c r="S2" s="5"/>
      <c r="T2" s="140" t="str">
        <f>IF(Datenblatt!H18&gt;0,Datenblatt!H18,"")</f>
        <v/>
      </c>
      <c r="U2" s="140"/>
      <c r="V2" s="140"/>
      <c r="W2" s="140"/>
      <c r="X2" s="140"/>
      <c r="Y2" s="140"/>
      <c r="Z2" s="140"/>
      <c r="AA2" s="140"/>
    </row>
    <row r="3" spans="1:30" s="6" customFormat="1" ht="15.75" x14ac:dyDescent="0.2">
      <c r="A3" s="28" t="s">
        <v>165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30" ht="17.25" customHeight="1" x14ac:dyDescent="0.2">
      <c r="A4" s="4"/>
      <c r="B4" s="4"/>
      <c r="C4" s="4"/>
      <c r="D4" s="4"/>
      <c r="E4" s="4"/>
      <c r="F4" s="4"/>
      <c r="G4" s="4"/>
      <c r="H4" s="4"/>
      <c r="I4" s="4"/>
      <c r="J4" s="4"/>
      <c r="K4" s="4"/>
      <c r="L4" s="4"/>
      <c r="M4" s="4"/>
      <c r="N4" s="4"/>
      <c r="O4" s="4"/>
      <c r="P4" s="4"/>
      <c r="Q4" s="4"/>
      <c r="R4" s="4"/>
      <c r="S4" s="5"/>
      <c r="T4" s="22"/>
      <c r="U4" s="22"/>
      <c r="V4" s="22"/>
      <c r="W4" s="22"/>
      <c r="X4" s="22"/>
      <c r="Y4" s="22"/>
      <c r="Z4" s="22"/>
      <c r="AA4" s="22"/>
    </row>
    <row r="5" spans="1:30" ht="18.75" customHeight="1" x14ac:dyDescent="0.3">
      <c r="A5" s="30" t="s">
        <v>76</v>
      </c>
      <c r="B5" s="13"/>
      <c r="C5" s="13"/>
      <c r="D5" s="13"/>
      <c r="E5" s="13"/>
      <c r="F5" s="13"/>
      <c r="G5" s="13"/>
      <c r="H5" s="13"/>
      <c r="I5" s="13"/>
      <c r="J5" s="13"/>
      <c r="K5" s="13"/>
      <c r="L5" s="13"/>
      <c r="M5" s="13"/>
      <c r="N5" s="13"/>
      <c r="O5" s="13"/>
      <c r="P5" s="13"/>
      <c r="Q5" s="13"/>
      <c r="R5" s="13"/>
      <c r="S5" s="13"/>
      <c r="T5" s="13"/>
      <c r="U5" s="13"/>
      <c r="V5" s="13"/>
      <c r="W5" s="13"/>
      <c r="X5" s="13"/>
      <c r="Y5" s="13"/>
      <c r="Z5" s="14" t="s">
        <v>55</v>
      </c>
      <c r="AA5" s="14" t="s">
        <v>56</v>
      </c>
    </row>
    <row r="6" spans="1:30" ht="15" customHeight="1" x14ac:dyDescent="0.2">
      <c r="A6" s="15"/>
      <c r="B6" s="15"/>
      <c r="C6" s="15"/>
      <c r="D6" s="15"/>
      <c r="E6" s="15"/>
      <c r="F6" s="15"/>
      <c r="G6" s="15"/>
      <c r="H6" s="15"/>
      <c r="I6" s="15"/>
      <c r="J6" s="15"/>
      <c r="K6" s="15"/>
      <c r="L6" s="15"/>
      <c r="M6" s="15"/>
      <c r="N6" s="15"/>
      <c r="O6" s="15"/>
      <c r="P6" s="15"/>
      <c r="Q6" s="15"/>
      <c r="R6" s="15"/>
      <c r="S6" s="15"/>
      <c r="T6" s="15"/>
      <c r="U6" s="15"/>
      <c r="V6" s="15"/>
      <c r="W6" s="15"/>
      <c r="X6" s="15"/>
      <c r="Y6" s="15"/>
      <c r="Z6" s="21"/>
      <c r="AA6" s="21"/>
    </row>
    <row r="7" spans="1:30" ht="30" customHeight="1" x14ac:dyDescent="0.2">
      <c r="A7" s="17">
        <v>101</v>
      </c>
      <c r="B7" s="135" t="s">
        <v>11</v>
      </c>
      <c r="C7" s="135"/>
      <c r="D7" s="135"/>
      <c r="E7" s="135"/>
      <c r="F7" s="135"/>
      <c r="G7" s="135"/>
      <c r="H7" s="135"/>
      <c r="I7" s="135"/>
      <c r="J7" s="135"/>
      <c r="K7" s="135"/>
      <c r="L7" s="135"/>
      <c r="M7" s="135"/>
      <c r="N7" s="135"/>
      <c r="O7" s="135"/>
      <c r="P7" s="135"/>
      <c r="Q7" s="135"/>
      <c r="R7" s="135"/>
      <c r="S7" s="135"/>
      <c r="T7" s="135"/>
      <c r="U7" s="135"/>
      <c r="V7" s="135"/>
      <c r="W7" s="135"/>
      <c r="X7" s="136"/>
      <c r="Y7" s="16"/>
      <c r="Z7" s="31">
        <v>4</v>
      </c>
      <c r="AA7" s="12"/>
      <c r="AD7" s="27">
        <f>Z7*AA7</f>
        <v>0</v>
      </c>
    </row>
    <row r="8" spans="1:30" ht="6.75" customHeight="1" x14ac:dyDescent="0.2">
      <c r="A8" s="16"/>
      <c r="B8" s="16"/>
      <c r="C8" s="16"/>
      <c r="D8" s="16"/>
      <c r="E8" s="16"/>
      <c r="F8" s="16"/>
      <c r="G8" s="16"/>
      <c r="H8" s="16"/>
      <c r="I8" s="16"/>
      <c r="J8" s="16"/>
      <c r="K8" s="16"/>
      <c r="L8" s="16"/>
      <c r="M8" s="16"/>
      <c r="N8" s="16"/>
      <c r="O8" s="16"/>
      <c r="P8" s="16"/>
      <c r="Q8" s="16"/>
      <c r="R8" s="16"/>
      <c r="S8" s="16"/>
      <c r="T8" s="16"/>
      <c r="U8" s="16"/>
      <c r="V8" s="16"/>
      <c r="W8" s="16"/>
      <c r="X8" s="16"/>
      <c r="Y8" s="16"/>
      <c r="Z8" s="32"/>
      <c r="AA8" s="32"/>
    </row>
    <row r="9" spans="1:30" ht="45.75" customHeight="1" x14ac:dyDescent="0.2">
      <c r="A9" s="33" t="s">
        <v>47</v>
      </c>
      <c r="B9" s="137" t="s">
        <v>81</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row>
    <row r="10" spans="1:30" ht="15" customHeight="1" x14ac:dyDescent="0.2">
      <c r="A10" s="33" t="s">
        <v>49</v>
      </c>
      <c r="B10" s="131" t="s">
        <v>50</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row>
    <row r="11" spans="1:30" ht="15" customHeight="1" x14ac:dyDescent="0.2">
      <c r="A11" s="33" t="s">
        <v>51</v>
      </c>
      <c r="B11" s="131" t="s">
        <v>52</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row>
    <row r="12" spans="1:30" ht="15" customHeight="1" x14ac:dyDescent="0.2">
      <c r="A12" s="33" t="s">
        <v>53</v>
      </c>
      <c r="B12" s="131" t="s">
        <v>54</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row>
    <row r="13" spans="1:30" ht="24" customHeight="1" x14ac:dyDescent="0.2">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row>
    <row r="14" spans="1:30" ht="30" customHeight="1" x14ac:dyDescent="0.2">
      <c r="A14" s="17">
        <v>102</v>
      </c>
      <c r="B14" s="135" t="s">
        <v>33</v>
      </c>
      <c r="C14" s="135"/>
      <c r="D14" s="135"/>
      <c r="E14" s="135"/>
      <c r="F14" s="135"/>
      <c r="G14" s="135"/>
      <c r="H14" s="135"/>
      <c r="I14" s="135"/>
      <c r="J14" s="135"/>
      <c r="K14" s="135"/>
      <c r="L14" s="135"/>
      <c r="M14" s="135"/>
      <c r="N14" s="135"/>
      <c r="O14" s="135"/>
      <c r="P14" s="135"/>
      <c r="Q14" s="135"/>
      <c r="R14" s="135"/>
      <c r="S14" s="135"/>
      <c r="T14" s="135"/>
      <c r="U14" s="135"/>
      <c r="V14" s="135"/>
      <c r="W14" s="135"/>
      <c r="X14" s="136"/>
      <c r="Y14" s="16"/>
      <c r="Z14" s="31">
        <v>4</v>
      </c>
      <c r="AA14" s="12"/>
      <c r="AD14" s="27">
        <f>Z14*AA14</f>
        <v>0</v>
      </c>
    </row>
    <row r="15" spans="1:30" ht="6.75" customHeight="1" x14ac:dyDescent="0.2">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32"/>
      <c r="AA15" s="32"/>
    </row>
    <row r="16" spans="1:30" ht="46.5" customHeight="1" x14ac:dyDescent="0.2">
      <c r="A16" s="33" t="s">
        <v>47</v>
      </c>
      <c r="B16" s="137" t="s">
        <v>82</v>
      </c>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row>
    <row r="17" spans="1:30" ht="15" customHeight="1" x14ac:dyDescent="0.2">
      <c r="A17" s="33" t="s">
        <v>49</v>
      </c>
      <c r="B17" s="131" t="s">
        <v>50</v>
      </c>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row>
    <row r="18" spans="1:30" ht="15" customHeight="1" x14ac:dyDescent="0.2">
      <c r="A18" s="33" t="s">
        <v>51</v>
      </c>
      <c r="B18" s="131" t="s">
        <v>50</v>
      </c>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row>
    <row r="19" spans="1:30" ht="15" customHeight="1" x14ac:dyDescent="0.2">
      <c r="A19" s="33" t="s">
        <v>53</v>
      </c>
      <c r="B19" s="131" t="s">
        <v>54</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row>
    <row r="20" spans="1:30" ht="24" customHeight="1" x14ac:dyDescent="0.2">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row>
    <row r="21" spans="1:30" ht="30" customHeight="1" x14ac:dyDescent="0.2">
      <c r="A21" s="17">
        <v>103</v>
      </c>
      <c r="B21" s="135" t="s">
        <v>15</v>
      </c>
      <c r="C21" s="135"/>
      <c r="D21" s="135"/>
      <c r="E21" s="135"/>
      <c r="F21" s="135"/>
      <c r="G21" s="135"/>
      <c r="H21" s="135"/>
      <c r="I21" s="135"/>
      <c r="J21" s="135"/>
      <c r="K21" s="135"/>
      <c r="L21" s="135"/>
      <c r="M21" s="135"/>
      <c r="N21" s="135"/>
      <c r="O21" s="135"/>
      <c r="P21" s="135"/>
      <c r="Q21" s="135"/>
      <c r="R21" s="135"/>
      <c r="S21" s="135"/>
      <c r="T21" s="135"/>
      <c r="U21" s="135"/>
      <c r="V21" s="135"/>
      <c r="W21" s="135"/>
      <c r="X21" s="136"/>
      <c r="Y21" s="16"/>
      <c r="Z21" s="31">
        <v>4</v>
      </c>
      <c r="AA21" s="12"/>
      <c r="AD21" s="27">
        <f>Z21*AA21</f>
        <v>0</v>
      </c>
    </row>
    <row r="22" spans="1:30" ht="6.75" customHeight="1" x14ac:dyDescent="0.2">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32"/>
      <c r="AA22" s="32"/>
    </row>
    <row r="23" spans="1:30" ht="46.5" customHeight="1" x14ac:dyDescent="0.2">
      <c r="A23" s="33" t="s">
        <v>47</v>
      </c>
      <c r="B23" s="137" t="s">
        <v>83</v>
      </c>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row>
    <row r="24" spans="1:30" ht="15" customHeight="1" x14ac:dyDescent="0.2">
      <c r="A24" s="33" t="s">
        <v>49</v>
      </c>
      <c r="B24" s="131" t="s">
        <v>50</v>
      </c>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row>
    <row r="25" spans="1:30" ht="15" customHeight="1" x14ac:dyDescent="0.2">
      <c r="A25" s="33" t="s">
        <v>51</v>
      </c>
      <c r="B25" s="131" t="s">
        <v>52</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row>
    <row r="26" spans="1:30" ht="15" customHeight="1" x14ac:dyDescent="0.2">
      <c r="A26" s="33" t="s">
        <v>53</v>
      </c>
      <c r="B26" s="131" t="s">
        <v>54</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row>
    <row r="27" spans="1:30" ht="24" customHeight="1" x14ac:dyDescent="0.2">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row>
    <row r="28" spans="1:30" ht="30" customHeight="1" x14ac:dyDescent="0.2">
      <c r="A28" s="17">
        <v>104</v>
      </c>
      <c r="B28" s="135" t="s">
        <v>84</v>
      </c>
      <c r="C28" s="135"/>
      <c r="D28" s="135"/>
      <c r="E28" s="135"/>
      <c r="F28" s="135"/>
      <c r="G28" s="135"/>
      <c r="H28" s="135"/>
      <c r="I28" s="135"/>
      <c r="J28" s="135"/>
      <c r="K28" s="135"/>
      <c r="L28" s="135"/>
      <c r="M28" s="135"/>
      <c r="N28" s="135"/>
      <c r="O28" s="135"/>
      <c r="P28" s="135"/>
      <c r="Q28" s="135"/>
      <c r="R28" s="135"/>
      <c r="S28" s="135"/>
      <c r="T28" s="135"/>
      <c r="U28" s="135"/>
      <c r="V28" s="135"/>
      <c r="W28" s="135"/>
      <c r="X28" s="136"/>
      <c r="Y28" s="16"/>
      <c r="Z28" s="31">
        <v>2</v>
      </c>
      <c r="AA28" s="12"/>
      <c r="AD28" s="27">
        <f>Z28*AA28</f>
        <v>0</v>
      </c>
    </row>
    <row r="29" spans="1:30" ht="6.75" customHeight="1" x14ac:dyDescent="0.2">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32"/>
      <c r="AA29" s="32"/>
    </row>
    <row r="30" spans="1:30" ht="46.5" customHeight="1" x14ac:dyDescent="0.2">
      <c r="A30" s="33" t="s">
        <v>47</v>
      </c>
      <c r="B30" s="137" t="s">
        <v>85</v>
      </c>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row>
    <row r="31" spans="1:30" ht="15" customHeight="1" x14ac:dyDescent="0.2">
      <c r="A31" s="33" t="s">
        <v>49</v>
      </c>
      <c r="B31" s="131" t="s">
        <v>50</v>
      </c>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row>
    <row r="32" spans="1:30" ht="15" customHeight="1" x14ac:dyDescent="0.2">
      <c r="A32" s="33" t="s">
        <v>51</v>
      </c>
      <c r="B32" s="131" t="s">
        <v>52</v>
      </c>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row>
    <row r="33" spans="1:30" ht="15" customHeight="1" x14ac:dyDescent="0.2">
      <c r="A33" s="33" t="s">
        <v>53</v>
      </c>
      <c r="B33" s="131" t="s">
        <v>54</v>
      </c>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row>
    <row r="34" spans="1:30" ht="24" customHeight="1" x14ac:dyDescent="0.2">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row>
    <row r="35" spans="1:30" ht="30" customHeight="1" x14ac:dyDescent="0.2">
      <c r="A35" s="17">
        <v>105</v>
      </c>
      <c r="B35" s="135" t="s">
        <v>86</v>
      </c>
      <c r="C35" s="135"/>
      <c r="D35" s="135"/>
      <c r="E35" s="135"/>
      <c r="F35" s="135"/>
      <c r="G35" s="135"/>
      <c r="H35" s="135"/>
      <c r="I35" s="135"/>
      <c r="J35" s="135"/>
      <c r="K35" s="135"/>
      <c r="L35" s="135"/>
      <c r="M35" s="135"/>
      <c r="N35" s="135"/>
      <c r="O35" s="135"/>
      <c r="P35" s="135"/>
      <c r="Q35" s="135"/>
      <c r="R35" s="135"/>
      <c r="S35" s="135"/>
      <c r="T35" s="135"/>
      <c r="U35" s="135"/>
      <c r="V35" s="135"/>
      <c r="W35" s="135"/>
      <c r="X35" s="136"/>
      <c r="Y35" s="16"/>
      <c r="Z35" s="31">
        <v>2</v>
      </c>
      <c r="AA35" s="12"/>
      <c r="AD35" s="27">
        <f>Z35*AA35</f>
        <v>0</v>
      </c>
    </row>
    <row r="36" spans="1:30" ht="6.75" customHeight="1" x14ac:dyDescent="0.2">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32"/>
      <c r="AA36" s="32"/>
    </row>
    <row r="37" spans="1:30" ht="45.75" customHeight="1" x14ac:dyDescent="0.2">
      <c r="A37" s="33" t="s">
        <v>47</v>
      </c>
      <c r="B37" s="137" t="s">
        <v>87</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row>
    <row r="38" spans="1:30" ht="15" customHeight="1" x14ac:dyDescent="0.2">
      <c r="A38" s="33" t="s">
        <v>49</v>
      </c>
      <c r="B38" s="131" t="s">
        <v>50</v>
      </c>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row>
    <row r="39" spans="1:30" ht="15" customHeight="1" x14ac:dyDescent="0.2">
      <c r="A39" s="33" t="s">
        <v>51</v>
      </c>
      <c r="B39" s="131" t="s">
        <v>52</v>
      </c>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row>
    <row r="40" spans="1:30" ht="15" customHeight="1" x14ac:dyDescent="0.2">
      <c r="A40" s="33" t="s">
        <v>53</v>
      </c>
      <c r="B40" s="131" t="s">
        <v>54</v>
      </c>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row>
    <row r="41" spans="1:30" ht="24" customHeight="1" x14ac:dyDescent="0.2">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row>
    <row r="42" spans="1:30" ht="30" customHeight="1" x14ac:dyDescent="0.2">
      <c r="A42" s="17">
        <v>106</v>
      </c>
      <c r="B42" s="135" t="s">
        <v>89</v>
      </c>
      <c r="C42" s="135"/>
      <c r="D42" s="135"/>
      <c r="E42" s="135"/>
      <c r="F42" s="135"/>
      <c r="G42" s="135"/>
      <c r="H42" s="135"/>
      <c r="I42" s="135"/>
      <c r="J42" s="135"/>
      <c r="K42" s="135"/>
      <c r="L42" s="135"/>
      <c r="M42" s="135"/>
      <c r="N42" s="135"/>
      <c r="O42" s="135"/>
      <c r="P42" s="135"/>
      <c r="Q42" s="135"/>
      <c r="R42" s="135"/>
      <c r="S42" s="135"/>
      <c r="T42" s="135"/>
      <c r="U42" s="135"/>
      <c r="V42" s="135"/>
      <c r="W42" s="135"/>
      <c r="X42" s="136"/>
      <c r="Y42" s="16"/>
      <c r="Z42" s="31">
        <v>2</v>
      </c>
      <c r="AA42" s="12"/>
      <c r="AD42" s="27">
        <f>Z42*AA42</f>
        <v>0</v>
      </c>
    </row>
    <row r="43" spans="1:30" ht="6.75" customHeight="1"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32"/>
      <c r="AA43" s="32"/>
    </row>
    <row r="44" spans="1:30" ht="45.75" customHeight="1" x14ac:dyDescent="0.2">
      <c r="A44" s="33" t="s">
        <v>47</v>
      </c>
      <c r="B44" s="137" t="s">
        <v>88</v>
      </c>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row>
    <row r="45" spans="1:30" ht="15" customHeight="1" x14ac:dyDescent="0.2">
      <c r="A45" s="33" t="s">
        <v>49</v>
      </c>
      <c r="B45" s="131" t="s">
        <v>50</v>
      </c>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row>
    <row r="46" spans="1:30" ht="15" customHeight="1" x14ac:dyDescent="0.2">
      <c r="A46" s="33" t="s">
        <v>51</v>
      </c>
      <c r="B46" s="131" t="s">
        <v>52</v>
      </c>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row>
    <row r="47" spans="1:30" ht="15" customHeight="1" x14ac:dyDescent="0.2">
      <c r="A47" s="33" t="s">
        <v>53</v>
      </c>
      <c r="B47" s="131" t="s">
        <v>54</v>
      </c>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row>
    <row r="48" spans="1:30" ht="24" customHeight="1"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row>
    <row r="49" spans="1:30" ht="30" customHeight="1" x14ac:dyDescent="0.2">
      <c r="A49" s="17">
        <v>107</v>
      </c>
      <c r="B49" s="142" t="s">
        <v>78</v>
      </c>
      <c r="C49" s="142"/>
      <c r="D49" s="142"/>
      <c r="E49" s="142"/>
      <c r="F49" s="142"/>
      <c r="G49" s="142"/>
      <c r="H49" s="142"/>
      <c r="I49" s="142"/>
      <c r="J49" s="142"/>
      <c r="K49" s="142"/>
      <c r="L49" s="142"/>
      <c r="M49" s="142"/>
      <c r="N49" s="142"/>
      <c r="O49" s="142"/>
      <c r="P49" s="142"/>
      <c r="Q49" s="142"/>
      <c r="R49" s="142"/>
      <c r="S49" s="142"/>
      <c r="T49" s="142"/>
      <c r="U49" s="142"/>
      <c r="V49" s="142"/>
      <c r="W49" s="142"/>
      <c r="X49" s="143"/>
      <c r="Y49" s="16"/>
      <c r="Z49" s="31">
        <v>2</v>
      </c>
      <c r="AA49" s="12"/>
      <c r="AD49" s="27">
        <f>Z49*AA49</f>
        <v>0</v>
      </c>
    </row>
    <row r="50" spans="1:30" ht="6.75"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32"/>
      <c r="AA50" s="32"/>
    </row>
    <row r="51" spans="1:30" ht="45.75" customHeight="1" x14ac:dyDescent="0.2">
      <c r="A51" s="33" t="s">
        <v>47</v>
      </c>
      <c r="B51" s="141" t="s">
        <v>90</v>
      </c>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row>
    <row r="52" spans="1:30" ht="15" customHeight="1" x14ac:dyDescent="0.2">
      <c r="A52" s="33" t="s">
        <v>49</v>
      </c>
      <c r="B52" s="131" t="s">
        <v>50</v>
      </c>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row>
    <row r="53" spans="1:30" ht="15" customHeight="1" x14ac:dyDescent="0.2">
      <c r="A53" s="33" t="s">
        <v>51</v>
      </c>
      <c r="B53" s="131" t="s">
        <v>52</v>
      </c>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row>
    <row r="54" spans="1:30" ht="15" customHeight="1" x14ac:dyDescent="0.2">
      <c r="A54" s="33" t="s">
        <v>53</v>
      </c>
      <c r="B54" s="131" t="s">
        <v>54</v>
      </c>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row>
    <row r="55" spans="1:30" ht="24" customHeight="1"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row>
    <row r="56" spans="1:30" ht="30" customHeight="1" x14ac:dyDescent="0.2">
      <c r="A56" s="17">
        <v>108</v>
      </c>
      <c r="B56" s="142" t="s">
        <v>79</v>
      </c>
      <c r="C56" s="142"/>
      <c r="D56" s="142"/>
      <c r="E56" s="142"/>
      <c r="F56" s="142"/>
      <c r="G56" s="142"/>
      <c r="H56" s="142"/>
      <c r="I56" s="142"/>
      <c r="J56" s="142"/>
      <c r="K56" s="142"/>
      <c r="L56" s="142"/>
      <c r="M56" s="142"/>
      <c r="N56" s="142"/>
      <c r="O56" s="142"/>
      <c r="P56" s="142"/>
      <c r="Q56" s="142"/>
      <c r="R56" s="142"/>
      <c r="S56" s="142"/>
      <c r="T56" s="142"/>
      <c r="U56" s="142"/>
      <c r="V56" s="142"/>
      <c r="W56" s="142"/>
      <c r="X56" s="143"/>
      <c r="Y56" s="16"/>
      <c r="Z56" s="31">
        <v>2</v>
      </c>
      <c r="AA56" s="12"/>
      <c r="AD56" s="27">
        <f>Z56*AA56</f>
        <v>0</v>
      </c>
    </row>
    <row r="57" spans="1:30" ht="6.75" customHeight="1" x14ac:dyDescent="0.2">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32"/>
      <c r="AA57" s="32"/>
    </row>
    <row r="58" spans="1:30" ht="45.75" customHeight="1" x14ac:dyDescent="0.2">
      <c r="A58" s="33" t="s">
        <v>47</v>
      </c>
      <c r="B58" s="141" t="s">
        <v>90</v>
      </c>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row>
    <row r="59" spans="1:30" ht="15" customHeight="1" x14ac:dyDescent="0.2">
      <c r="A59" s="33" t="s">
        <v>49</v>
      </c>
      <c r="B59" s="131" t="s">
        <v>50</v>
      </c>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row>
    <row r="60" spans="1:30" ht="15" customHeight="1" x14ac:dyDescent="0.2">
      <c r="A60" s="33" t="s">
        <v>51</v>
      </c>
      <c r="B60" s="131" t="s">
        <v>52</v>
      </c>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row>
    <row r="61" spans="1:30" ht="15" customHeight="1" x14ac:dyDescent="0.2">
      <c r="A61" s="33" t="s">
        <v>53</v>
      </c>
      <c r="B61" s="131" t="s">
        <v>54</v>
      </c>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row>
    <row r="62" spans="1:30" ht="24" customHeight="1"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row>
    <row r="63" spans="1:30" ht="30" customHeight="1" x14ac:dyDescent="0.2">
      <c r="A63" s="17">
        <v>109</v>
      </c>
      <c r="B63" s="142" t="s">
        <v>80</v>
      </c>
      <c r="C63" s="142"/>
      <c r="D63" s="142"/>
      <c r="E63" s="142"/>
      <c r="F63" s="142"/>
      <c r="G63" s="142"/>
      <c r="H63" s="142"/>
      <c r="I63" s="142"/>
      <c r="J63" s="142"/>
      <c r="K63" s="142"/>
      <c r="L63" s="142"/>
      <c r="M63" s="142"/>
      <c r="N63" s="142"/>
      <c r="O63" s="142"/>
      <c r="P63" s="142"/>
      <c r="Q63" s="142"/>
      <c r="R63" s="142"/>
      <c r="S63" s="142"/>
      <c r="T63" s="142"/>
      <c r="U63" s="142"/>
      <c r="V63" s="142"/>
      <c r="W63" s="142"/>
      <c r="X63" s="143"/>
      <c r="Y63" s="16"/>
      <c r="Z63" s="31">
        <v>2</v>
      </c>
      <c r="AA63" s="12"/>
      <c r="AD63" s="27">
        <f>Z63*AA63</f>
        <v>0</v>
      </c>
    </row>
    <row r="64" spans="1:30" ht="6.75" customHeight="1" x14ac:dyDescent="0.2">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32"/>
      <c r="AA64" s="32"/>
    </row>
    <row r="65" spans="1:33" ht="45.75" customHeight="1" x14ac:dyDescent="0.2">
      <c r="A65" s="33" t="s">
        <v>47</v>
      </c>
      <c r="B65" s="141" t="s">
        <v>90</v>
      </c>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row>
    <row r="66" spans="1:33" ht="15" customHeight="1" x14ac:dyDescent="0.2">
      <c r="A66" s="33" t="s">
        <v>49</v>
      </c>
      <c r="B66" s="131" t="s">
        <v>50</v>
      </c>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row>
    <row r="67" spans="1:33" ht="15" customHeight="1" x14ac:dyDescent="0.2">
      <c r="A67" s="33" t="s">
        <v>51</v>
      </c>
      <c r="B67" s="131" t="s">
        <v>52</v>
      </c>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row>
    <row r="68" spans="1:33" ht="15" customHeight="1" x14ac:dyDescent="0.2">
      <c r="A68" s="33" t="s">
        <v>53</v>
      </c>
      <c r="B68" s="131" t="s">
        <v>54</v>
      </c>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row>
    <row r="69" spans="1:33" ht="15" customHeight="1" thickBot="1"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row>
    <row r="70" spans="1:33" ht="21.75" customHeight="1" thickBot="1" x14ac:dyDescent="0.25">
      <c r="A70" s="132" t="s">
        <v>146</v>
      </c>
      <c r="B70" s="132"/>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91">
        <f>IF(ISBLANK(AD70),"",ROUND((AD70/AG70*5+1)*2,0)/2)</f>
        <v>1</v>
      </c>
      <c r="AC70" s="27" t="s">
        <v>73</v>
      </c>
      <c r="AD70" s="27">
        <f>SUM(AD63,AD56,AD49,AD42,AD35,AD28,AD21,AD14,AD7)</f>
        <v>0</v>
      </c>
      <c r="AF70" s="27" t="s">
        <v>74</v>
      </c>
      <c r="AG70" s="27">
        <v>72</v>
      </c>
    </row>
    <row r="71" spans="1:33" ht="15" customHeight="1"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row>
    <row r="72" spans="1:33" ht="15" customHeight="1"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row>
    <row r="73" spans="1:33" ht="15" customHeight="1"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row>
    <row r="74" spans="1:33" ht="18.75" customHeight="1" x14ac:dyDescent="0.3">
      <c r="A74" s="30" t="s">
        <v>167</v>
      </c>
      <c r="B74" s="13"/>
      <c r="C74" s="13"/>
      <c r="D74" s="13"/>
      <c r="E74" s="13"/>
      <c r="F74" s="13"/>
      <c r="G74" s="13"/>
      <c r="H74" s="13"/>
      <c r="I74" s="13"/>
      <c r="J74" s="13"/>
      <c r="K74" s="13"/>
      <c r="L74" s="13"/>
      <c r="M74" s="13"/>
      <c r="N74" s="13"/>
      <c r="O74" s="13"/>
      <c r="P74" s="13"/>
      <c r="Q74" s="13"/>
      <c r="R74" s="13"/>
      <c r="S74" s="13"/>
      <c r="T74" s="13"/>
      <c r="U74" s="13"/>
      <c r="V74" s="13"/>
      <c r="W74" s="13"/>
      <c r="X74" s="13"/>
      <c r="Y74" s="13"/>
      <c r="Z74" s="14" t="s">
        <v>55</v>
      </c>
      <c r="AA74" s="14" t="s">
        <v>56</v>
      </c>
    </row>
    <row r="75" spans="1:33" ht="24" customHeight="1"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row>
    <row r="76" spans="1:33" ht="30" customHeight="1" x14ac:dyDescent="0.2">
      <c r="A76" s="17">
        <v>201</v>
      </c>
      <c r="B76" s="135" t="s">
        <v>34</v>
      </c>
      <c r="C76" s="135"/>
      <c r="D76" s="135"/>
      <c r="E76" s="135"/>
      <c r="F76" s="135"/>
      <c r="G76" s="135"/>
      <c r="H76" s="135"/>
      <c r="I76" s="135"/>
      <c r="J76" s="135"/>
      <c r="K76" s="135"/>
      <c r="L76" s="135"/>
      <c r="M76" s="135"/>
      <c r="N76" s="135"/>
      <c r="O76" s="135"/>
      <c r="P76" s="135"/>
      <c r="Q76" s="135"/>
      <c r="R76" s="135"/>
      <c r="S76" s="135"/>
      <c r="T76" s="135"/>
      <c r="U76" s="135"/>
      <c r="V76" s="135"/>
      <c r="W76" s="135"/>
      <c r="X76" s="136"/>
      <c r="Y76" s="16"/>
      <c r="Z76" s="31">
        <v>1</v>
      </c>
      <c r="AA76" s="12"/>
      <c r="AD76" s="27">
        <f>Z76*AA76</f>
        <v>0</v>
      </c>
    </row>
    <row r="77" spans="1:33" ht="6.75" customHeight="1"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32"/>
      <c r="AA77" s="32"/>
    </row>
    <row r="78" spans="1:33" ht="45.75" customHeight="1" x14ac:dyDescent="0.2">
      <c r="A78" s="33" t="s">
        <v>47</v>
      </c>
      <c r="B78" s="137" t="s">
        <v>91</v>
      </c>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row>
    <row r="79" spans="1:33" ht="15" customHeight="1" x14ac:dyDescent="0.2">
      <c r="A79" s="33" t="s">
        <v>49</v>
      </c>
      <c r="B79" s="131" t="s">
        <v>50</v>
      </c>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row>
    <row r="80" spans="1:33" ht="15" customHeight="1" x14ac:dyDescent="0.2">
      <c r="A80" s="33" t="s">
        <v>51</v>
      </c>
      <c r="B80" s="131" t="s">
        <v>52</v>
      </c>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row>
    <row r="81" spans="1:30" ht="15" customHeight="1" x14ac:dyDescent="0.2">
      <c r="A81" s="33" t="s">
        <v>53</v>
      </c>
      <c r="B81" s="131" t="s">
        <v>54</v>
      </c>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row>
    <row r="82" spans="1:30" ht="24" customHeight="1"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row>
    <row r="83" spans="1:30" ht="30" customHeight="1" x14ac:dyDescent="0.2">
      <c r="A83" s="17">
        <v>202</v>
      </c>
      <c r="B83" s="135" t="s">
        <v>35</v>
      </c>
      <c r="C83" s="135"/>
      <c r="D83" s="135"/>
      <c r="E83" s="135"/>
      <c r="F83" s="135"/>
      <c r="G83" s="135"/>
      <c r="H83" s="135"/>
      <c r="I83" s="135"/>
      <c r="J83" s="135"/>
      <c r="K83" s="135"/>
      <c r="L83" s="135"/>
      <c r="M83" s="135"/>
      <c r="N83" s="135"/>
      <c r="O83" s="135"/>
      <c r="P83" s="135"/>
      <c r="Q83" s="135"/>
      <c r="R83" s="135"/>
      <c r="S83" s="135"/>
      <c r="T83" s="135"/>
      <c r="U83" s="135"/>
      <c r="V83" s="135"/>
      <c r="W83" s="135"/>
      <c r="X83" s="136"/>
      <c r="Y83" s="16"/>
      <c r="Z83" s="31">
        <v>1</v>
      </c>
      <c r="AA83" s="12"/>
      <c r="AD83" s="27">
        <f>Z83*AA83</f>
        <v>0</v>
      </c>
    </row>
    <row r="84" spans="1:30" ht="6.75" customHeight="1" x14ac:dyDescent="0.2">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32"/>
      <c r="AA84" s="32"/>
    </row>
    <row r="85" spans="1:30" ht="58.5" customHeight="1" x14ac:dyDescent="0.2">
      <c r="A85" s="33" t="s">
        <v>47</v>
      </c>
      <c r="B85" s="137" t="s">
        <v>92</v>
      </c>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row>
    <row r="86" spans="1:30" ht="15" customHeight="1" x14ac:dyDescent="0.2">
      <c r="A86" s="33" t="s">
        <v>49</v>
      </c>
      <c r="B86" s="131" t="s">
        <v>58</v>
      </c>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row>
    <row r="87" spans="1:30" ht="15" customHeight="1" x14ac:dyDescent="0.2">
      <c r="A87" s="33" t="s">
        <v>51</v>
      </c>
      <c r="B87" s="131" t="s">
        <v>50</v>
      </c>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row>
    <row r="88" spans="1:30" ht="15" customHeight="1" x14ac:dyDescent="0.2">
      <c r="A88" s="33" t="s">
        <v>53</v>
      </c>
      <c r="B88" s="131" t="s">
        <v>59</v>
      </c>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row>
    <row r="89" spans="1:30" ht="15" customHeight="1"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row>
    <row r="90" spans="1:30" ht="30" customHeight="1" x14ac:dyDescent="0.2">
      <c r="A90" s="17">
        <v>203</v>
      </c>
      <c r="B90" s="135" t="s">
        <v>93</v>
      </c>
      <c r="C90" s="135"/>
      <c r="D90" s="135"/>
      <c r="E90" s="135"/>
      <c r="F90" s="135"/>
      <c r="G90" s="135"/>
      <c r="H90" s="135"/>
      <c r="I90" s="135"/>
      <c r="J90" s="135"/>
      <c r="K90" s="135"/>
      <c r="L90" s="135"/>
      <c r="M90" s="135"/>
      <c r="N90" s="135"/>
      <c r="O90" s="135"/>
      <c r="P90" s="135"/>
      <c r="Q90" s="135"/>
      <c r="R90" s="135"/>
      <c r="S90" s="135"/>
      <c r="T90" s="135"/>
      <c r="U90" s="135"/>
      <c r="V90" s="135"/>
      <c r="W90" s="135"/>
      <c r="X90" s="136"/>
      <c r="Y90" s="16"/>
      <c r="Z90" s="31">
        <v>1</v>
      </c>
      <c r="AA90" s="12"/>
      <c r="AD90" s="27">
        <f>Z90*AA90</f>
        <v>0</v>
      </c>
    </row>
    <row r="91" spans="1:30" ht="6.75" customHeight="1" x14ac:dyDescent="0.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32"/>
      <c r="AA91" s="32"/>
    </row>
    <row r="92" spans="1:30" ht="45.75" customHeight="1" x14ac:dyDescent="0.2">
      <c r="A92" s="33" t="s">
        <v>47</v>
      </c>
      <c r="B92" s="137" t="s">
        <v>148</v>
      </c>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row>
    <row r="93" spans="1:30" ht="15" customHeight="1" x14ac:dyDescent="0.2">
      <c r="A93" s="33" t="s">
        <v>49</v>
      </c>
      <c r="B93" s="131" t="s">
        <v>50</v>
      </c>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row>
    <row r="94" spans="1:30" ht="15" customHeight="1" x14ac:dyDescent="0.2">
      <c r="A94" s="33" t="s">
        <v>51</v>
      </c>
      <c r="B94" s="131" t="s">
        <v>52</v>
      </c>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row>
    <row r="95" spans="1:30" ht="15" customHeight="1" x14ac:dyDescent="0.2">
      <c r="A95" s="33" t="s">
        <v>53</v>
      </c>
      <c r="B95" s="131" t="s">
        <v>54</v>
      </c>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row>
    <row r="96" spans="1:30" ht="15" customHeight="1"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row>
    <row r="97" spans="1:30" ht="30" customHeight="1" x14ac:dyDescent="0.2">
      <c r="A97" s="17">
        <v>204</v>
      </c>
      <c r="B97" s="135" t="s">
        <v>173</v>
      </c>
      <c r="C97" s="135"/>
      <c r="D97" s="135"/>
      <c r="E97" s="135"/>
      <c r="F97" s="135"/>
      <c r="G97" s="135"/>
      <c r="H97" s="135"/>
      <c r="I97" s="135"/>
      <c r="J97" s="135"/>
      <c r="K97" s="135"/>
      <c r="L97" s="135"/>
      <c r="M97" s="135"/>
      <c r="N97" s="135"/>
      <c r="O97" s="135"/>
      <c r="P97" s="135"/>
      <c r="Q97" s="135"/>
      <c r="R97" s="135"/>
      <c r="S97" s="135"/>
      <c r="T97" s="135"/>
      <c r="U97" s="135"/>
      <c r="V97" s="135"/>
      <c r="W97" s="135"/>
      <c r="X97" s="136"/>
      <c r="Y97" s="16"/>
      <c r="Z97" s="31">
        <v>1</v>
      </c>
      <c r="AA97" s="12"/>
      <c r="AD97" s="27">
        <f>Z97*AA97</f>
        <v>0</v>
      </c>
    </row>
    <row r="98" spans="1:30" ht="6.75" customHeight="1" x14ac:dyDescent="0.2">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32"/>
      <c r="AA98" s="32"/>
    </row>
    <row r="99" spans="1:30" ht="45.75" customHeight="1" x14ac:dyDescent="0.2">
      <c r="A99" s="33" t="s">
        <v>47</v>
      </c>
      <c r="B99" s="137" t="s">
        <v>94</v>
      </c>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row>
    <row r="100" spans="1:30" ht="15" customHeight="1" x14ac:dyDescent="0.2">
      <c r="A100" s="33" t="s">
        <v>49</v>
      </c>
      <c r="B100" s="131" t="s">
        <v>50</v>
      </c>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row>
    <row r="101" spans="1:30" ht="15" customHeight="1" x14ac:dyDescent="0.2">
      <c r="A101" s="33" t="s">
        <v>51</v>
      </c>
      <c r="B101" s="131" t="s">
        <v>52</v>
      </c>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row>
    <row r="102" spans="1:30" ht="15" customHeight="1" x14ac:dyDescent="0.2">
      <c r="A102" s="33" t="s">
        <v>53</v>
      </c>
      <c r="B102" s="131" t="s">
        <v>54</v>
      </c>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row>
    <row r="103" spans="1:30" ht="15" customHeight="1"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row>
    <row r="104" spans="1:30" ht="30" customHeight="1" x14ac:dyDescent="0.2">
      <c r="A104" s="17">
        <v>205</v>
      </c>
      <c r="B104" s="135" t="s">
        <v>36</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6"/>
      <c r="Y104" s="16"/>
      <c r="Z104" s="31">
        <v>1</v>
      </c>
      <c r="AA104" s="12"/>
      <c r="AD104" s="27">
        <f>Z104*AA104</f>
        <v>0</v>
      </c>
    </row>
    <row r="105" spans="1:30" ht="6.7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32"/>
      <c r="AA105" s="32"/>
    </row>
    <row r="106" spans="1:30" ht="45.75" customHeight="1" x14ac:dyDescent="0.2">
      <c r="A106" s="33" t="s">
        <v>47</v>
      </c>
      <c r="B106" s="137" t="s">
        <v>95</v>
      </c>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row>
    <row r="107" spans="1:30" ht="15" customHeight="1" x14ac:dyDescent="0.2">
      <c r="A107" s="33" t="s">
        <v>49</v>
      </c>
      <c r="B107" s="131" t="s">
        <v>50</v>
      </c>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c r="AA107" s="131"/>
    </row>
    <row r="108" spans="1:30" ht="15" customHeight="1" x14ac:dyDescent="0.2">
      <c r="A108" s="33" t="s">
        <v>51</v>
      </c>
      <c r="B108" s="131" t="s">
        <v>52</v>
      </c>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row>
    <row r="109" spans="1:30" ht="15" customHeight="1" x14ac:dyDescent="0.2">
      <c r="A109" s="33" t="s">
        <v>53</v>
      </c>
      <c r="B109" s="131" t="s">
        <v>54</v>
      </c>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row>
    <row r="110" spans="1:30" ht="15" customHeight="1" x14ac:dyDescent="0.2">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row>
    <row r="111" spans="1:30" ht="30" customHeight="1" x14ac:dyDescent="0.2">
      <c r="A111" s="17">
        <v>206</v>
      </c>
      <c r="B111" s="135" t="s">
        <v>46</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6"/>
      <c r="Y111" s="16"/>
      <c r="Z111" s="31">
        <v>1</v>
      </c>
      <c r="AA111" s="12"/>
      <c r="AD111" s="27">
        <f>Z111*AA111</f>
        <v>0</v>
      </c>
    </row>
    <row r="112" spans="1:30" ht="6.75" customHeight="1"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32"/>
      <c r="AA112" s="32"/>
    </row>
    <row r="113" spans="1:30" ht="45.75" customHeight="1" x14ac:dyDescent="0.2">
      <c r="A113" s="33" t="s">
        <v>47</v>
      </c>
      <c r="B113" s="137" t="s">
        <v>96</v>
      </c>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row>
    <row r="114" spans="1:30" ht="15" customHeight="1" x14ac:dyDescent="0.2">
      <c r="A114" s="33" t="s">
        <v>49</v>
      </c>
      <c r="B114" s="131" t="s">
        <v>50</v>
      </c>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c r="AA114" s="131"/>
    </row>
    <row r="115" spans="1:30" ht="15" customHeight="1" x14ac:dyDescent="0.2">
      <c r="A115" s="33" t="s">
        <v>51</v>
      </c>
      <c r="B115" s="131" t="s">
        <v>52</v>
      </c>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row>
    <row r="116" spans="1:30" ht="15" customHeight="1" x14ac:dyDescent="0.2">
      <c r="A116" s="33" t="s">
        <v>53</v>
      </c>
      <c r="B116" s="131" t="s">
        <v>54</v>
      </c>
      <c r="C116" s="131"/>
      <c r="D116" s="131"/>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c r="AA116" s="131"/>
    </row>
    <row r="117" spans="1:30" ht="15" customHeight="1" x14ac:dyDescent="0.2">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row>
    <row r="118" spans="1:30" ht="30" customHeight="1" x14ac:dyDescent="0.2">
      <c r="A118" s="17">
        <v>207</v>
      </c>
      <c r="B118" s="135" t="s">
        <v>12</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6"/>
      <c r="Y118" s="16"/>
      <c r="Z118" s="31">
        <v>1</v>
      </c>
      <c r="AA118" s="12"/>
      <c r="AD118" s="27">
        <f>Z118*AA118</f>
        <v>0</v>
      </c>
    </row>
    <row r="119" spans="1:30" ht="6.75" customHeight="1"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32"/>
      <c r="AA119" s="32"/>
    </row>
    <row r="120" spans="1:30" ht="60" customHeight="1" x14ac:dyDescent="0.2">
      <c r="A120" s="33" t="s">
        <v>47</v>
      </c>
      <c r="B120" s="137" t="s">
        <v>97</v>
      </c>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row>
    <row r="121" spans="1:30" ht="15" customHeight="1" x14ac:dyDescent="0.2">
      <c r="A121" s="33" t="s">
        <v>49</v>
      </c>
      <c r="B121" s="131" t="s">
        <v>58</v>
      </c>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row>
    <row r="122" spans="1:30" ht="15" customHeight="1" x14ac:dyDescent="0.2">
      <c r="A122" s="33" t="s">
        <v>51</v>
      </c>
      <c r="B122" s="131" t="s">
        <v>50</v>
      </c>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row>
    <row r="123" spans="1:30" ht="15" customHeight="1" x14ac:dyDescent="0.2">
      <c r="A123" s="33" t="s">
        <v>53</v>
      </c>
      <c r="B123" s="131" t="s">
        <v>59</v>
      </c>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row>
    <row r="124" spans="1:30" ht="15" customHeight="1" x14ac:dyDescent="0.2">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row>
    <row r="125" spans="1:30" ht="30" customHeight="1" x14ac:dyDescent="0.2">
      <c r="A125" s="17">
        <v>208</v>
      </c>
      <c r="B125" s="135" t="s">
        <v>37</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6"/>
      <c r="Y125" s="16"/>
      <c r="Z125" s="31">
        <v>1</v>
      </c>
      <c r="AA125" s="12"/>
      <c r="AD125" s="27">
        <f>Z125*AA125</f>
        <v>0</v>
      </c>
    </row>
    <row r="126" spans="1:30" ht="6.75" customHeight="1"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32"/>
      <c r="AA126" s="32"/>
    </row>
    <row r="127" spans="1:30" ht="45.75" customHeight="1" x14ac:dyDescent="0.2">
      <c r="A127" s="33" t="s">
        <v>47</v>
      </c>
      <c r="B127" s="137" t="s">
        <v>98</v>
      </c>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row>
    <row r="128" spans="1:30" ht="15" customHeight="1" x14ac:dyDescent="0.2">
      <c r="A128" s="33" t="s">
        <v>49</v>
      </c>
      <c r="B128" s="131" t="s">
        <v>50</v>
      </c>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row>
    <row r="129" spans="1:30" ht="15" customHeight="1" x14ac:dyDescent="0.2">
      <c r="A129" s="33" t="s">
        <v>51</v>
      </c>
      <c r="B129" s="131" t="s">
        <v>52</v>
      </c>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row>
    <row r="130" spans="1:30" ht="15" customHeight="1" x14ac:dyDescent="0.2">
      <c r="A130" s="33" t="s">
        <v>53</v>
      </c>
      <c r="B130" s="131" t="s">
        <v>54</v>
      </c>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c r="AA130" s="131"/>
    </row>
    <row r="131" spans="1:30" ht="15" customHeight="1" x14ac:dyDescent="0.2">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row>
    <row r="132" spans="1:30" ht="30" customHeight="1" x14ac:dyDescent="0.2">
      <c r="A132" s="17">
        <v>209</v>
      </c>
      <c r="B132" s="135" t="s">
        <v>26</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6"/>
      <c r="Y132" s="16"/>
      <c r="Z132" s="31">
        <v>1</v>
      </c>
      <c r="AA132" s="12"/>
      <c r="AD132" s="27">
        <f>Z132*AA132</f>
        <v>0</v>
      </c>
    </row>
    <row r="133" spans="1:30" ht="6.75" customHeight="1"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32"/>
      <c r="AA133" s="32"/>
    </row>
    <row r="134" spans="1:30" ht="45.75" customHeight="1" x14ac:dyDescent="0.2">
      <c r="A134" s="33" t="s">
        <v>47</v>
      </c>
      <c r="B134" s="137" t="s">
        <v>99</v>
      </c>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row>
    <row r="135" spans="1:30" ht="15" customHeight="1" x14ac:dyDescent="0.2">
      <c r="A135" s="33" t="s">
        <v>49</v>
      </c>
      <c r="B135" s="131" t="s">
        <v>50</v>
      </c>
      <c r="C135" s="131"/>
      <c r="D135" s="131"/>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row>
    <row r="136" spans="1:30" ht="15" customHeight="1" x14ac:dyDescent="0.2">
      <c r="A136" s="33" t="s">
        <v>51</v>
      </c>
      <c r="B136" s="131" t="s">
        <v>52</v>
      </c>
      <c r="C136" s="131"/>
      <c r="D136" s="131"/>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c r="AA136" s="131"/>
    </row>
    <row r="137" spans="1:30" ht="15" customHeight="1" x14ac:dyDescent="0.2">
      <c r="A137" s="33" t="s">
        <v>53</v>
      </c>
      <c r="B137" s="131" t="s">
        <v>54</v>
      </c>
      <c r="C137" s="131"/>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row>
    <row r="138" spans="1:30" ht="15" customHeight="1" x14ac:dyDescent="0.2">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row>
    <row r="139" spans="1:30" ht="30" customHeight="1" x14ac:dyDescent="0.2">
      <c r="A139" s="17">
        <v>210</v>
      </c>
      <c r="B139" s="135" t="s">
        <v>100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6"/>
      <c r="Y139" s="16"/>
      <c r="Z139" s="31">
        <v>1</v>
      </c>
      <c r="AA139" s="12"/>
      <c r="AD139" s="27">
        <f>Z139*AA139</f>
        <v>0</v>
      </c>
    </row>
    <row r="140" spans="1:30" ht="6.75" customHeight="1"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32"/>
      <c r="AA140" s="32"/>
    </row>
    <row r="141" spans="1:30" ht="45.75" customHeight="1" x14ac:dyDescent="0.2">
      <c r="A141" s="33" t="s">
        <v>47</v>
      </c>
      <c r="B141" s="137" t="s">
        <v>101</v>
      </c>
      <c r="C141" s="137"/>
      <c r="D141" s="137"/>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row>
    <row r="142" spans="1:30" ht="15" customHeight="1" x14ac:dyDescent="0.2">
      <c r="A142" s="33" t="s">
        <v>49</v>
      </c>
      <c r="B142" s="131" t="s">
        <v>50</v>
      </c>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1"/>
      <c r="Z142" s="131"/>
      <c r="AA142" s="131"/>
    </row>
    <row r="143" spans="1:30" ht="15" customHeight="1" x14ac:dyDescent="0.2">
      <c r="A143" s="33" t="s">
        <v>51</v>
      </c>
      <c r="B143" s="131" t="s">
        <v>52</v>
      </c>
      <c r="C143" s="131"/>
      <c r="D143" s="131"/>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c r="AA143" s="131"/>
    </row>
    <row r="144" spans="1:30" ht="15" customHeight="1" x14ac:dyDescent="0.2">
      <c r="A144" s="33" t="s">
        <v>53</v>
      </c>
      <c r="B144" s="131" t="s">
        <v>54</v>
      </c>
      <c r="C144" s="131"/>
      <c r="D144" s="131"/>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row>
    <row r="145" spans="1:33" ht="15" customHeight="1" x14ac:dyDescent="0.2">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row>
    <row r="146" spans="1:33" ht="30" customHeight="1" x14ac:dyDescent="0.2">
      <c r="A146" s="17">
        <v>211</v>
      </c>
      <c r="B146" s="135" t="s">
        <v>16</v>
      </c>
      <c r="C146" s="135"/>
      <c r="D146" s="135"/>
      <c r="E146" s="135"/>
      <c r="F146" s="135"/>
      <c r="G146" s="135"/>
      <c r="H146" s="135"/>
      <c r="I146" s="135"/>
      <c r="J146" s="135"/>
      <c r="K146" s="135"/>
      <c r="L146" s="135"/>
      <c r="M146" s="135"/>
      <c r="N146" s="135"/>
      <c r="O146" s="135"/>
      <c r="P146" s="135"/>
      <c r="Q146" s="135"/>
      <c r="R146" s="135"/>
      <c r="S146" s="135"/>
      <c r="T146" s="135"/>
      <c r="U146" s="135"/>
      <c r="V146" s="135"/>
      <c r="W146" s="135"/>
      <c r="X146" s="136"/>
      <c r="Y146" s="16"/>
      <c r="Z146" s="31">
        <v>1</v>
      </c>
      <c r="AA146" s="12"/>
      <c r="AD146" s="27">
        <f>Z146*AA146</f>
        <v>0</v>
      </c>
    </row>
    <row r="147" spans="1:33" ht="6.75" customHeight="1"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32"/>
      <c r="AA147" s="32"/>
    </row>
    <row r="148" spans="1:33" ht="45.75" customHeight="1" x14ac:dyDescent="0.2">
      <c r="A148" s="33" t="s">
        <v>47</v>
      </c>
      <c r="B148" s="137" t="s">
        <v>102</v>
      </c>
      <c r="C148" s="137"/>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row>
    <row r="149" spans="1:33" ht="15" customHeight="1" x14ac:dyDescent="0.2">
      <c r="A149" s="33" t="s">
        <v>49</v>
      </c>
      <c r="B149" s="131" t="s">
        <v>50</v>
      </c>
      <c r="C149" s="131"/>
      <c r="D149" s="131"/>
      <c r="E149" s="131"/>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row>
    <row r="150" spans="1:33" ht="15" customHeight="1" x14ac:dyDescent="0.2">
      <c r="A150" s="33" t="s">
        <v>51</v>
      </c>
      <c r="B150" s="131" t="s">
        <v>52</v>
      </c>
      <c r="C150" s="131"/>
      <c r="D150" s="131"/>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c r="AA150" s="131"/>
    </row>
    <row r="151" spans="1:33" ht="15" customHeight="1" x14ac:dyDescent="0.2">
      <c r="A151" s="33" t="s">
        <v>53</v>
      </c>
      <c r="B151" s="131" t="s">
        <v>54</v>
      </c>
      <c r="C151" s="131"/>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row>
    <row r="152" spans="1:33" ht="15" customHeight="1" thickBot="1" x14ac:dyDescent="0.25">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6"/>
      <c r="AC152" s="27" t="s">
        <v>73</v>
      </c>
      <c r="AD152" s="27">
        <f>SUM(AD146,AD139,AD132,AD125,AD118,AD111,AD104,AD97,AD90,AD83,AD76)</f>
        <v>0</v>
      </c>
      <c r="AF152" s="27" t="s">
        <v>74</v>
      </c>
      <c r="AG152" s="27">
        <v>33</v>
      </c>
    </row>
    <row r="153" spans="1:33" ht="21.75" customHeight="1" thickBot="1" x14ac:dyDescent="0.25">
      <c r="A153" s="132" t="s">
        <v>142</v>
      </c>
      <c r="B153" s="132"/>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2"/>
      <c r="Z153" s="132"/>
      <c r="AA153" s="91">
        <f>IF(ISBLANK(AD152),"",ROUND((AD152/AG152*5+1)*2,0)/2)</f>
        <v>1</v>
      </c>
    </row>
    <row r="154" spans="1:33" ht="21.75" customHeight="1" x14ac:dyDescent="0.2">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24"/>
    </row>
    <row r="155" spans="1:33" ht="15" customHeight="1"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row>
    <row r="156" spans="1:33" ht="15" customHeight="1" x14ac:dyDescent="0.2">
      <c r="A156" s="138" t="s">
        <v>77</v>
      </c>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
      <c r="AB156" s="1"/>
      <c r="AC156" s="1"/>
    </row>
    <row r="157" spans="1:33" ht="3.75" customHeight="1" x14ac:dyDescent="0.2">
      <c r="A157" s="23"/>
      <c r="B157" s="23"/>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1"/>
      <c r="AB157" s="1"/>
      <c r="AC157" s="1"/>
    </row>
    <row r="158" spans="1:33" ht="15" customHeight="1" x14ac:dyDescent="0.2">
      <c r="A158" s="134"/>
      <c r="B158" s="134"/>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c r="AA158" s="134"/>
    </row>
    <row r="159" spans="1:33" x14ac:dyDescent="0.2">
      <c r="A159" s="134"/>
      <c r="B159" s="134"/>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c r="AA159" s="134"/>
    </row>
    <row r="160" spans="1:33" x14ac:dyDescent="0.2">
      <c r="A160" s="134"/>
      <c r="B160" s="134"/>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c r="AA160" s="134"/>
    </row>
    <row r="161" spans="1:29" x14ac:dyDescent="0.2">
      <c r="A161" s="134"/>
      <c r="B161" s="134"/>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c r="AA161" s="134"/>
    </row>
    <row r="162" spans="1:29" x14ac:dyDescent="0.2">
      <c r="A162" s="134"/>
      <c r="B162" s="134"/>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c r="AA162" s="134"/>
    </row>
    <row r="163" spans="1:29" x14ac:dyDescent="0.2">
      <c r="A163" s="134"/>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c r="AA163" s="134"/>
    </row>
    <row r="164" spans="1:29" x14ac:dyDescent="0.2">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c r="AA164" s="134"/>
    </row>
    <row r="165" spans="1:29" x14ac:dyDescent="0.2">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c r="AA165" s="134"/>
    </row>
    <row r="166" spans="1:29" x14ac:dyDescent="0.2">
      <c r="A166" s="134"/>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c r="AA166" s="134"/>
    </row>
    <row r="167" spans="1:29" ht="5.25" customHeight="1" x14ac:dyDescent="0.2">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c r="AA167" s="134"/>
    </row>
    <row r="168" spans="1:29" ht="15" customHeight="1" x14ac:dyDescent="0.2">
      <c r="A168" s="134"/>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c r="AA168" s="134"/>
    </row>
    <row r="169" spans="1:29" x14ac:dyDescent="0.2">
      <c r="A169" s="134"/>
      <c r="B169" s="134"/>
      <c r="C169" s="134"/>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c r="AA169" s="134"/>
    </row>
    <row r="170" spans="1:29" x14ac:dyDescent="0.2">
      <c r="A170" s="134"/>
      <c r="B170" s="134"/>
      <c r="C170" s="134"/>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c r="AA170" s="134"/>
    </row>
    <row r="171" spans="1:29" x14ac:dyDescent="0.2">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c r="AA171" s="134"/>
    </row>
    <row r="172" spans="1:29" ht="5.25" customHeight="1" x14ac:dyDescent="0.2">
      <c r="A172" s="134"/>
      <c r="B172" s="134"/>
      <c r="C172" s="134"/>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c r="AA172" s="134"/>
    </row>
    <row r="173" spans="1:29" ht="15" customHeight="1" x14ac:dyDescent="0.2">
      <c r="A173" s="134"/>
      <c r="B173" s="134"/>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c r="AA173" s="134"/>
    </row>
    <row r="174" spans="1:29" x14ac:dyDescent="0.2">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row>
    <row r="175" spans="1:29" ht="42" customHeight="1" x14ac:dyDescent="0.2">
      <c r="A175" s="133" t="s">
        <v>140</v>
      </c>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9"/>
      <c r="AC175" s="9"/>
    </row>
    <row r="176" spans="1:29" x14ac:dyDescent="0.2">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row>
    <row r="177" spans="1:29" x14ac:dyDescent="0.2">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row>
    <row r="178" spans="1:29" x14ac:dyDescent="0.2">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row>
  </sheetData>
  <sheetProtection algorithmName="SHA-512" hashValue="skEdYUlIG4Z5KgAoUaLJKccfO3mDX2IiU2bsup4T4uMXtH3cKP7G323lo7i4+bfYpUedNtLVU8snXJFffPAHxw==" saltValue="AZjsZN3mJH2198QB+cuN7Q==" spinCount="100000" sheet="1" selectLockedCells="1"/>
  <mergeCells count="108">
    <mergeCell ref="B7:X7"/>
    <mergeCell ref="B9:AA9"/>
    <mergeCell ref="B10:AA10"/>
    <mergeCell ref="B11:AA11"/>
    <mergeCell ref="B12:AA12"/>
    <mergeCell ref="B14:X14"/>
    <mergeCell ref="B24:AA24"/>
    <mergeCell ref="B25:AA25"/>
    <mergeCell ref="B26:AA26"/>
    <mergeCell ref="B28:X28"/>
    <mergeCell ref="B30:AA30"/>
    <mergeCell ref="B31:AA31"/>
    <mergeCell ref="B16:AA16"/>
    <mergeCell ref="B17:AA17"/>
    <mergeCell ref="B18:AA18"/>
    <mergeCell ref="B19:AA19"/>
    <mergeCell ref="B21:X21"/>
    <mergeCell ref="B23:AA23"/>
    <mergeCell ref="B40:AA40"/>
    <mergeCell ref="B42:X42"/>
    <mergeCell ref="B44:AA44"/>
    <mergeCell ref="B45:AA45"/>
    <mergeCell ref="B46:AA46"/>
    <mergeCell ref="B47:AA47"/>
    <mergeCell ref="B32:AA32"/>
    <mergeCell ref="B33:AA33"/>
    <mergeCell ref="B35:X35"/>
    <mergeCell ref="B37:AA37"/>
    <mergeCell ref="B38:AA38"/>
    <mergeCell ref="B39:AA39"/>
    <mergeCell ref="B58:AA58"/>
    <mergeCell ref="B59:AA59"/>
    <mergeCell ref="B60:AA60"/>
    <mergeCell ref="B61:AA61"/>
    <mergeCell ref="B63:X63"/>
    <mergeCell ref="B65:AA65"/>
    <mergeCell ref="B49:X49"/>
    <mergeCell ref="B51:AA51"/>
    <mergeCell ref="B52:AA52"/>
    <mergeCell ref="B53:AA53"/>
    <mergeCell ref="B54:AA54"/>
    <mergeCell ref="B56:X56"/>
    <mergeCell ref="B80:AA80"/>
    <mergeCell ref="B81:AA81"/>
    <mergeCell ref="B83:X83"/>
    <mergeCell ref="B85:AA85"/>
    <mergeCell ref="B86:AA86"/>
    <mergeCell ref="B87:AA87"/>
    <mergeCell ref="B66:AA66"/>
    <mergeCell ref="B67:AA67"/>
    <mergeCell ref="B68:AA68"/>
    <mergeCell ref="B76:X76"/>
    <mergeCell ref="B78:AA78"/>
    <mergeCell ref="B79:AA79"/>
    <mergeCell ref="A70:Z70"/>
    <mergeCell ref="B97:X97"/>
    <mergeCell ref="B99:AA99"/>
    <mergeCell ref="B134:AA134"/>
    <mergeCell ref="B118:X118"/>
    <mergeCell ref="B120:AA120"/>
    <mergeCell ref="B121:AA121"/>
    <mergeCell ref="B122:AA122"/>
    <mergeCell ref="B123:AA123"/>
    <mergeCell ref="B125:X125"/>
    <mergeCell ref="B116:AA116"/>
    <mergeCell ref="B108:AA108"/>
    <mergeCell ref="B109:AA109"/>
    <mergeCell ref="B111:X111"/>
    <mergeCell ref="B113:AA113"/>
    <mergeCell ref="B114:AA114"/>
    <mergeCell ref="B115:AA115"/>
    <mergeCell ref="R1:S1"/>
    <mergeCell ref="T1:AA1"/>
    <mergeCell ref="T2:AA2"/>
    <mergeCell ref="B148:AA148"/>
    <mergeCell ref="B135:AA135"/>
    <mergeCell ref="B136:AA136"/>
    <mergeCell ref="B137:AA137"/>
    <mergeCell ref="B127:AA127"/>
    <mergeCell ref="B128:AA128"/>
    <mergeCell ref="B129:AA129"/>
    <mergeCell ref="B130:AA130"/>
    <mergeCell ref="B132:X132"/>
    <mergeCell ref="B100:AA100"/>
    <mergeCell ref="B101:AA101"/>
    <mergeCell ref="B102:AA102"/>
    <mergeCell ref="B104:X104"/>
    <mergeCell ref="B106:AA106"/>
    <mergeCell ref="B107:AA107"/>
    <mergeCell ref="B88:AA88"/>
    <mergeCell ref="B90:X90"/>
    <mergeCell ref="B92:AA92"/>
    <mergeCell ref="B93:AA93"/>
    <mergeCell ref="B94:AA94"/>
    <mergeCell ref="B95:AA95"/>
    <mergeCell ref="B149:AA149"/>
    <mergeCell ref="B150:AA150"/>
    <mergeCell ref="B151:AA151"/>
    <mergeCell ref="A153:Z153"/>
    <mergeCell ref="A175:AA175"/>
    <mergeCell ref="A158:AA173"/>
    <mergeCell ref="B143:AA143"/>
    <mergeCell ref="B144:AA144"/>
    <mergeCell ref="B139:X139"/>
    <mergeCell ref="B141:AA141"/>
    <mergeCell ref="B142:AA142"/>
    <mergeCell ref="B146:X146"/>
    <mergeCell ref="A156:Z156"/>
  </mergeCells>
  <dataValidations count="2">
    <dataValidation operator="lessThan" allowBlank="1" showInputMessage="1" showErrorMessage="1" error="Maximal 1'300 Zeichen erfassen." sqref="A158:AA173"/>
    <dataValidation type="whole" allowBlank="1" showInputMessage="1" showErrorMessage="1" errorTitle="Falsche Eingabe" error="Bitte geben Sie eine Zahl zwischen 0 und 3 ein." sqref="AA7 AA14 AA21 AA28 AA35 AA42 AA49 AA56 AA63 AA76 AA83 AA90 AA97 AA104 AA111 AA118 AA125 AA132 AA139 AA146">
      <formula1>0</formula1>
      <formula2>3</formula2>
    </dataValidation>
  </dataValidations>
  <pageMargins left="0.70866141732283472" right="0.70866141732283472" top="0.78740157480314965" bottom="0.78740157480314965" header="0.31496062992125984" footer="0.31496062992125984"/>
  <pageSetup paperSize="9" scale="48" fitToHeight="0" orientation="portrait" horizontalDpi="1200" verticalDpi="1200" r:id="rId1"/>
  <headerFooter>
    <oddHeader>&amp;L&amp;"Arial,Standard"&amp;8Mediamatikerin EFZ / Mediamatiker EFZ&amp;R&amp;"Arial,Standard"&amp;8ICT Berufsbildung Schweiz</oddHeader>
    <oddFooter>&amp;L&amp;"Arial,Standard"&amp;8IPA Bewertung / Seite &amp;P von &amp;N &amp;R&amp;"Arial,Standard"&amp;8Register &amp;A</oddFooter>
  </headerFooter>
  <rowBreaks count="2" manualBreakCount="2">
    <brk id="71" max="27" man="1"/>
    <brk id="137"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AG108"/>
  <sheetViews>
    <sheetView showGridLines="0" zoomScale="110" zoomScaleNormal="110" zoomScaleSheetLayoutView="40" zoomScalePageLayoutView="75" workbookViewId="0">
      <selection activeCell="AA13" sqref="AA13"/>
    </sheetView>
  </sheetViews>
  <sheetFormatPr baseColWidth="10" defaultColWidth="6" defaultRowHeight="14.25" x14ac:dyDescent="0.2"/>
  <cols>
    <col min="1" max="1" width="12.85546875" style="27" customWidth="1"/>
    <col min="2" max="3" width="11.5703125" style="27" customWidth="1"/>
    <col min="4" max="23" width="4.7109375" style="27" customWidth="1"/>
    <col min="24" max="24" width="14.28515625" style="27" customWidth="1"/>
    <col min="25" max="25" width="3.85546875" style="27" customWidth="1"/>
    <col min="26" max="26" width="17.5703125" style="27" bestFit="1" customWidth="1"/>
    <col min="27" max="27" width="10.7109375" style="27" bestFit="1" customWidth="1"/>
    <col min="28" max="28" width="6.28515625" style="27" customWidth="1"/>
    <col min="29" max="29" width="12.5703125" style="27" hidden="1" customWidth="1"/>
    <col min="30" max="30" width="2.140625" style="27" hidden="1" customWidth="1"/>
    <col min="31" max="31" width="0" style="27" hidden="1" customWidth="1"/>
    <col min="32" max="32" width="15.140625" style="27" hidden="1" customWidth="1"/>
    <col min="33" max="34" width="0" style="27" hidden="1" customWidth="1"/>
    <col min="35" max="16384" width="6" style="27"/>
  </cols>
  <sheetData>
    <row r="1" spans="1:30" ht="18" x14ac:dyDescent="0.25">
      <c r="A1" s="26" t="s">
        <v>75</v>
      </c>
      <c r="B1" s="2"/>
      <c r="C1" s="3"/>
      <c r="D1" s="3"/>
      <c r="E1" s="3"/>
      <c r="F1" s="3"/>
      <c r="G1" s="3"/>
      <c r="H1" s="3"/>
      <c r="I1" s="3"/>
      <c r="J1" s="3"/>
      <c r="K1" s="3"/>
      <c r="M1" s="7"/>
      <c r="N1" s="25"/>
      <c r="O1" s="8"/>
      <c r="P1" s="8"/>
      <c r="Q1" s="8"/>
      <c r="T1" s="140" t="s">
        <v>138</v>
      </c>
      <c r="U1" s="140"/>
      <c r="V1" s="140"/>
      <c r="W1" s="140"/>
      <c r="X1" s="140"/>
      <c r="Y1" s="140"/>
      <c r="Z1" s="140"/>
      <c r="AA1" s="140"/>
    </row>
    <row r="2" spans="1:30" ht="17.25" customHeight="1" x14ac:dyDescent="0.2">
      <c r="A2" s="4"/>
      <c r="B2" s="4"/>
      <c r="C2" s="4"/>
      <c r="D2" s="4"/>
      <c r="E2" s="4"/>
      <c r="F2" s="4"/>
      <c r="G2" s="4"/>
      <c r="H2" s="4"/>
      <c r="I2" s="4"/>
      <c r="J2" s="4"/>
      <c r="K2" s="4"/>
      <c r="L2" s="4"/>
      <c r="M2" s="4"/>
      <c r="N2" s="4"/>
      <c r="O2" s="4"/>
      <c r="P2" s="4"/>
      <c r="Q2" s="4"/>
      <c r="R2" s="4"/>
      <c r="S2" s="5"/>
      <c r="T2" s="140" t="str">
        <f>IF(Datenblatt!H18&gt;0,Datenblatt!H18,"")</f>
        <v/>
      </c>
      <c r="U2" s="140"/>
      <c r="V2" s="140"/>
      <c r="W2" s="140"/>
      <c r="X2" s="140"/>
      <c r="Y2" s="140"/>
      <c r="Z2" s="140"/>
      <c r="AA2" s="140"/>
    </row>
    <row r="3" spans="1:30" ht="17.25" customHeight="1" x14ac:dyDescent="0.2">
      <c r="A3" s="4"/>
      <c r="B3" s="4"/>
      <c r="C3" s="4"/>
      <c r="D3" s="4"/>
      <c r="E3" s="4"/>
      <c r="F3" s="4"/>
      <c r="G3" s="4"/>
      <c r="H3" s="4"/>
      <c r="I3" s="4"/>
      <c r="J3" s="4"/>
      <c r="K3" s="4"/>
      <c r="L3" s="4"/>
      <c r="M3" s="4"/>
      <c r="N3" s="4"/>
      <c r="O3" s="4"/>
      <c r="P3" s="4"/>
      <c r="Q3" s="4"/>
      <c r="R3" s="4"/>
      <c r="S3" s="5"/>
      <c r="T3" s="22"/>
      <c r="U3" s="22"/>
      <c r="V3" s="22"/>
      <c r="W3" s="22"/>
      <c r="X3" s="22"/>
      <c r="Y3" s="22"/>
      <c r="Z3" s="22"/>
      <c r="AA3" s="22"/>
    </row>
    <row r="4" spans="1:30" ht="18.75" customHeight="1" x14ac:dyDescent="0.3">
      <c r="A4" s="30" t="s">
        <v>168</v>
      </c>
      <c r="B4" s="13"/>
      <c r="C4" s="13"/>
      <c r="D4" s="13"/>
      <c r="E4" s="13"/>
      <c r="F4" s="13"/>
      <c r="G4" s="13"/>
      <c r="H4" s="13"/>
      <c r="I4" s="13"/>
      <c r="J4" s="13"/>
      <c r="K4" s="13"/>
      <c r="L4" s="13"/>
      <c r="M4" s="13"/>
      <c r="N4" s="13"/>
      <c r="O4" s="13"/>
      <c r="P4" s="13"/>
      <c r="Q4" s="13"/>
      <c r="R4" s="13"/>
      <c r="S4" s="13"/>
      <c r="T4" s="13"/>
      <c r="U4" s="13"/>
      <c r="V4" s="13"/>
      <c r="W4" s="13"/>
      <c r="X4" s="13"/>
      <c r="Y4" s="13"/>
      <c r="Z4" s="14" t="s">
        <v>55</v>
      </c>
      <c r="AA4" s="14" t="s">
        <v>56</v>
      </c>
    </row>
    <row r="5" spans="1:30" ht="15" customHeight="1" x14ac:dyDescent="0.2">
      <c r="A5" s="15"/>
      <c r="B5" s="15"/>
      <c r="C5" s="15"/>
      <c r="D5" s="15"/>
      <c r="E5" s="15"/>
      <c r="F5" s="15"/>
      <c r="G5" s="15"/>
      <c r="H5" s="15"/>
      <c r="I5" s="15"/>
      <c r="J5" s="15"/>
      <c r="K5" s="15"/>
      <c r="L5" s="15"/>
      <c r="M5" s="15"/>
      <c r="N5" s="15"/>
      <c r="O5" s="15"/>
      <c r="P5" s="15"/>
      <c r="Q5" s="15"/>
      <c r="R5" s="15"/>
      <c r="S5" s="15"/>
      <c r="T5" s="15"/>
      <c r="U5" s="15"/>
      <c r="V5" s="15"/>
      <c r="W5" s="15"/>
      <c r="X5" s="15"/>
      <c r="Y5" s="15"/>
      <c r="Z5" s="21"/>
      <c r="AA5" s="21"/>
    </row>
    <row r="6" spans="1:30" ht="30" customHeight="1" x14ac:dyDescent="0.2">
      <c r="A6" s="17">
        <v>301</v>
      </c>
      <c r="B6" s="135" t="s">
        <v>72</v>
      </c>
      <c r="C6" s="135"/>
      <c r="D6" s="135"/>
      <c r="E6" s="135"/>
      <c r="F6" s="135"/>
      <c r="G6" s="135"/>
      <c r="H6" s="135"/>
      <c r="I6" s="135"/>
      <c r="J6" s="135"/>
      <c r="K6" s="135"/>
      <c r="L6" s="135"/>
      <c r="M6" s="135"/>
      <c r="N6" s="135"/>
      <c r="O6" s="135"/>
      <c r="P6" s="135"/>
      <c r="Q6" s="135"/>
      <c r="R6" s="135"/>
      <c r="S6" s="135"/>
      <c r="T6" s="135"/>
      <c r="U6" s="135"/>
      <c r="V6" s="135"/>
      <c r="W6" s="135"/>
      <c r="X6" s="136"/>
      <c r="Y6" s="16"/>
      <c r="Z6" s="31">
        <v>1</v>
      </c>
      <c r="AA6" s="12"/>
      <c r="AD6" s="27">
        <f>Z6*AA6</f>
        <v>0</v>
      </c>
    </row>
    <row r="7" spans="1:30" ht="6.75" customHeight="1" x14ac:dyDescent="0.2">
      <c r="A7" s="16"/>
      <c r="B7" s="16"/>
      <c r="C7" s="16"/>
      <c r="D7" s="16"/>
      <c r="E7" s="16"/>
      <c r="F7" s="16"/>
      <c r="G7" s="16"/>
      <c r="H7" s="16"/>
      <c r="I7" s="16"/>
      <c r="J7" s="16"/>
      <c r="K7" s="16"/>
      <c r="L7" s="16"/>
      <c r="M7" s="16"/>
      <c r="N7" s="16"/>
      <c r="O7" s="16"/>
      <c r="P7" s="16"/>
      <c r="Q7" s="16"/>
      <c r="R7" s="16"/>
      <c r="S7" s="16"/>
      <c r="T7" s="16"/>
      <c r="U7" s="16"/>
      <c r="V7" s="16"/>
      <c r="W7" s="16"/>
      <c r="X7" s="16"/>
      <c r="Y7" s="16"/>
      <c r="Z7" s="32"/>
      <c r="AA7" s="32"/>
    </row>
    <row r="8" spans="1:30" ht="45.75" customHeight="1" x14ac:dyDescent="0.2">
      <c r="A8" s="33" t="s">
        <v>47</v>
      </c>
      <c r="B8" s="137" t="s">
        <v>48</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row>
    <row r="9" spans="1:30" ht="15" customHeight="1" x14ac:dyDescent="0.2">
      <c r="A9" s="33" t="s">
        <v>49</v>
      </c>
      <c r="B9" s="131" t="s">
        <v>50</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row>
    <row r="10" spans="1:30" ht="15" customHeight="1" x14ac:dyDescent="0.2">
      <c r="A10" s="33" t="s">
        <v>51</v>
      </c>
      <c r="B10" s="131" t="s">
        <v>52</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row>
    <row r="11" spans="1:30" ht="15" customHeight="1" x14ac:dyDescent="0.2">
      <c r="A11" s="33" t="s">
        <v>53</v>
      </c>
      <c r="B11" s="131" t="s">
        <v>54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row>
    <row r="12" spans="1:30" ht="24" customHeight="1" x14ac:dyDescent="0.2">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row>
    <row r="13" spans="1:30" ht="30" customHeight="1" x14ac:dyDescent="0.2">
      <c r="A13" s="17">
        <v>302</v>
      </c>
      <c r="B13" s="135" t="s">
        <v>156</v>
      </c>
      <c r="C13" s="135"/>
      <c r="D13" s="135"/>
      <c r="E13" s="135"/>
      <c r="F13" s="135"/>
      <c r="G13" s="135"/>
      <c r="H13" s="135"/>
      <c r="I13" s="135"/>
      <c r="J13" s="135"/>
      <c r="K13" s="135"/>
      <c r="L13" s="135"/>
      <c r="M13" s="135"/>
      <c r="N13" s="135"/>
      <c r="O13" s="135"/>
      <c r="P13" s="135"/>
      <c r="Q13" s="135"/>
      <c r="R13" s="135"/>
      <c r="S13" s="135"/>
      <c r="T13" s="135"/>
      <c r="U13" s="135"/>
      <c r="V13" s="135"/>
      <c r="W13" s="135"/>
      <c r="X13" s="136"/>
      <c r="Y13" s="16"/>
      <c r="Z13" s="31">
        <v>1</v>
      </c>
      <c r="AA13" s="12"/>
      <c r="AD13" s="27">
        <f>Z13*AA13</f>
        <v>0</v>
      </c>
    </row>
    <row r="14" spans="1:30" ht="6.75" customHeight="1" x14ac:dyDescent="0.2">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32"/>
      <c r="AA14" s="32"/>
    </row>
    <row r="15" spans="1:30" ht="59.25" customHeight="1" x14ac:dyDescent="0.2">
      <c r="A15" s="33" t="s">
        <v>47</v>
      </c>
      <c r="B15" s="137" t="s">
        <v>57</v>
      </c>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row>
    <row r="16" spans="1:30" ht="15" customHeight="1" x14ac:dyDescent="0.2">
      <c r="A16" s="33" t="s">
        <v>49</v>
      </c>
      <c r="B16" s="131" t="s">
        <v>58</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row>
    <row r="17" spans="1:30" ht="15" customHeight="1" x14ac:dyDescent="0.2">
      <c r="A17" s="33" t="s">
        <v>51</v>
      </c>
      <c r="B17" s="131" t="s">
        <v>50</v>
      </c>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row>
    <row r="18" spans="1:30" ht="15" customHeight="1" x14ac:dyDescent="0.2">
      <c r="A18" s="33" t="s">
        <v>53</v>
      </c>
      <c r="B18" s="131" t="s">
        <v>59</v>
      </c>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row>
    <row r="19" spans="1:30" ht="24" customHeight="1" x14ac:dyDescent="0.2">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row>
    <row r="20" spans="1:30" ht="30" customHeight="1" x14ac:dyDescent="0.2">
      <c r="A20" s="17">
        <v>303</v>
      </c>
      <c r="B20" s="135" t="s">
        <v>174</v>
      </c>
      <c r="C20" s="135"/>
      <c r="D20" s="135"/>
      <c r="E20" s="135"/>
      <c r="F20" s="135"/>
      <c r="G20" s="135"/>
      <c r="H20" s="135"/>
      <c r="I20" s="135"/>
      <c r="J20" s="135"/>
      <c r="K20" s="135"/>
      <c r="L20" s="135"/>
      <c r="M20" s="135"/>
      <c r="N20" s="135"/>
      <c r="O20" s="135"/>
      <c r="P20" s="135"/>
      <c r="Q20" s="135"/>
      <c r="R20" s="135"/>
      <c r="S20" s="135"/>
      <c r="T20" s="135"/>
      <c r="U20" s="135"/>
      <c r="V20" s="135"/>
      <c r="W20" s="135"/>
      <c r="X20" s="136"/>
      <c r="Y20" s="16"/>
      <c r="Z20" s="31">
        <v>1</v>
      </c>
      <c r="AA20" s="12"/>
      <c r="AD20" s="27">
        <f>Z20*AA20</f>
        <v>0</v>
      </c>
    </row>
    <row r="21" spans="1:30" ht="6.75" customHeight="1" x14ac:dyDescent="0.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32"/>
      <c r="AA21" s="32"/>
    </row>
    <row r="22" spans="1:30" ht="46.5" customHeight="1" x14ac:dyDescent="0.2">
      <c r="A22" s="33" t="s">
        <v>47</v>
      </c>
      <c r="B22" s="137" t="s">
        <v>60</v>
      </c>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row>
    <row r="23" spans="1:30" ht="15" customHeight="1" x14ac:dyDescent="0.2">
      <c r="A23" s="33" t="s">
        <v>49</v>
      </c>
      <c r="B23" s="131" t="s">
        <v>50</v>
      </c>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row>
    <row r="24" spans="1:30" ht="15" customHeight="1" x14ac:dyDescent="0.2">
      <c r="A24" s="33" t="s">
        <v>51</v>
      </c>
      <c r="B24" s="131" t="s">
        <v>52</v>
      </c>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row>
    <row r="25" spans="1:30" ht="15" customHeight="1" x14ac:dyDescent="0.2">
      <c r="A25" s="33" t="s">
        <v>53</v>
      </c>
      <c r="B25" s="131" t="s">
        <v>54</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row>
    <row r="26" spans="1:30" ht="24" customHeight="1" x14ac:dyDescent="0.2">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row>
    <row r="27" spans="1:30" ht="30" customHeight="1" x14ac:dyDescent="0.2">
      <c r="A27" s="17">
        <v>304</v>
      </c>
      <c r="B27" s="135" t="s">
        <v>13</v>
      </c>
      <c r="C27" s="135"/>
      <c r="D27" s="135"/>
      <c r="E27" s="135"/>
      <c r="F27" s="135"/>
      <c r="G27" s="135"/>
      <c r="H27" s="135"/>
      <c r="I27" s="135"/>
      <c r="J27" s="135"/>
      <c r="K27" s="135"/>
      <c r="L27" s="135"/>
      <c r="M27" s="135"/>
      <c r="N27" s="135"/>
      <c r="O27" s="135"/>
      <c r="P27" s="135"/>
      <c r="Q27" s="135"/>
      <c r="R27" s="135"/>
      <c r="S27" s="135"/>
      <c r="T27" s="135"/>
      <c r="U27" s="135"/>
      <c r="V27" s="135"/>
      <c r="W27" s="135"/>
      <c r="X27" s="136"/>
      <c r="Y27" s="16"/>
      <c r="Z27" s="31">
        <v>1</v>
      </c>
      <c r="AA27" s="12"/>
      <c r="AD27" s="27">
        <f>Z27*AA27</f>
        <v>0</v>
      </c>
    </row>
    <row r="28" spans="1:30" ht="6.75" customHeight="1" x14ac:dyDescent="0.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32"/>
      <c r="AA28" s="32"/>
    </row>
    <row r="29" spans="1:30" ht="46.5" customHeight="1" x14ac:dyDescent="0.2">
      <c r="A29" s="33" t="s">
        <v>47</v>
      </c>
      <c r="B29" s="137" t="s">
        <v>157</v>
      </c>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row>
    <row r="30" spans="1:30" ht="15" customHeight="1" x14ac:dyDescent="0.2">
      <c r="A30" s="33" t="s">
        <v>49</v>
      </c>
      <c r="B30" s="131" t="s">
        <v>50</v>
      </c>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row>
    <row r="31" spans="1:30" ht="15" customHeight="1" x14ac:dyDescent="0.2">
      <c r="A31" s="33" t="s">
        <v>51</v>
      </c>
      <c r="B31" s="131" t="s">
        <v>52</v>
      </c>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row>
    <row r="32" spans="1:30" ht="15" customHeight="1" x14ac:dyDescent="0.2">
      <c r="A32" s="33" t="s">
        <v>53</v>
      </c>
      <c r="B32" s="131" t="s">
        <v>54</v>
      </c>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row>
    <row r="33" spans="1:30" ht="24" customHeight="1" x14ac:dyDescent="0.2">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row>
    <row r="34" spans="1:30" ht="30" customHeight="1" x14ac:dyDescent="0.2">
      <c r="A34" s="17">
        <v>305</v>
      </c>
      <c r="B34" s="135" t="s">
        <v>14</v>
      </c>
      <c r="C34" s="135"/>
      <c r="D34" s="135"/>
      <c r="E34" s="135"/>
      <c r="F34" s="135"/>
      <c r="G34" s="135"/>
      <c r="H34" s="135"/>
      <c r="I34" s="135"/>
      <c r="J34" s="135"/>
      <c r="K34" s="135"/>
      <c r="L34" s="135"/>
      <c r="M34" s="135"/>
      <c r="N34" s="135"/>
      <c r="O34" s="135"/>
      <c r="P34" s="135"/>
      <c r="Q34" s="135"/>
      <c r="R34" s="135"/>
      <c r="S34" s="135"/>
      <c r="T34" s="135"/>
      <c r="U34" s="135"/>
      <c r="V34" s="135"/>
      <c r="W34" s="135"/>
      <c r="X34" s="136"/>
      <c r="Y34" s="16"/>
      <c r="Z34" s="31">
        <v>1</v>
      </c>
      <c r="AA34" s="12"/>
      <c r="AD34" s="27">
        <f>Z34*AA34</f>
        <v>0</v>
      </c>
    </row>
    <row r="35" spans="1:30" ht="6.75" customHeight="1" x14ac:dyDescent="0.2">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32"/>
      <c r="AA35" s="32"/>
    </row>
    <row r="36" spans="1:30" ht="45.75" customHeight="1" x14ac:dyDescent="0.2">
      <c r="A36" s="33" t="s">
        <v>47</v>
      </c>
      <c r="B36" s="137" t="s">
        <v>61</v>
      </c>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row>
    <row r="37" spans="1:30" ht="15" customHeight="1" x14ac:dyDescent="0.2">
      <c r="A37" s="33" t="s">
        <v>49</v>
      </c>
      <c r="B37" s="131" t="s">
        <v>50</v>
      </c>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row>
    <row r="38" spans="1:30" ht="15" customHeight="1" x14ac:dyDescent="0.2">
      <c r="A38" s="33" t="s">
        <v>51</v>
      </c>
      <c r="B38" s="131" t="s">
        <v>52</v>
      </c>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row>
    <row r="39" spans="1:30" ht="15" customHeight="1" x14ac:dyDescent="0.2">
      <c r="A39" s="33" t="s">
        <v>53</v>
      </c>
      <c r="B39" s="131" t="s">
        <v>54</v>
      </c>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row>
    <row r="40" spans="1:30" ht="24" customHeight="1" x14ac:dyDescent="0.2">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row>
    <row r="41" spans="1:30" ht="30" customHeight="1" x14ac:dyDescent="0.2">
      <c r="A41" s="17">
        <v>306</v>
      </c>
      <c r="B41" s="135" t="s">
        <v>62</v>
      </c>
      <c r="C41" s="135"/>
      <c r="D41" s="135"/>
      <c r="E41" s="135"/>
      <c r="F41" s="135"/>
      <c r="G41" s="135"/>
      <c r="H41" s="135"/>
      <c r="I41" s="135"/>
      <c r="J41" s="135"/>
      <c r="K41" s="135"/>
      <c r="L41" s="135"/>
      <c r="M41" s="135"/>
      <c r="N41" s="135"/>
      <c r="O41" s="135"/>
      <c r="P41" s="135"/>
      <c r="Q41" s="135"/>
      <c r="R41" s="135"/>
      <c r="S41" s="135"/>
      <c r="T41" s="135"/>
      <c r="U41" s="135"/>
      <c r="V41" s="135"/>
      <c r="W41" s="135"/>
      <c r="X41" s="136"/>
      <c r="Y41" s="16"/>
      <c r="Z41" s="31">
        <v>1</v>
      </c>
      <c r="AA41" s="12"/>
      <c r="AD41" s="27">
        <f>Z41*AA41</f>
        <v>0</v>
      </c>
    </row>
    <row r="42" spans="1:30" ht="6.75" customHeigh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32"/>
      <c r="AA42" s="32"/>
    </row>
    <row r="43" spans="1:30" ht="45.75" customHeight="1" x14ac:dyDescent="0.2">
      <c r="A43" s="33" t="s">
        <v>47</v>
      </c>
      <c r="B43" s="137" t="s">
        <v>63</v>
      </c>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row>
    <row r="44" spans="1:30" ht="15" customHeight="1" x14ac:dyDescent="0.2">
      <c r="A44" s="33" t="s">
        <v>49</v>
      </c>
      <c r="B44" s="131" t="s">
        <v>50</v>
      </c>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row>
    <row r="45" spans="1:30" ht="15" customHeight="1" x14ac:dyDescent="0.2">
      <c r="A45" s="33" t="s">
        <v>51</v>
      </c>
      <c r="B45" s="131" t="s">
        <v>52</v>
      </c>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row>
    <row r="46" spans="1:30" ht="15" customHeight="1" x14ac:dyDescent="0.2">
      <c r="A46" s="33" t="s">
        <v>53</v>
      </c>
      <c r="B46" s="131" t="s">
        <v>54</v>
      </c>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row>
    <row r="47" spans="1:30" ht="24" customHeight="1"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row>
    <row r="48" spans="1:30" ht="30" customHeight="1" x14ac:dyDescent="0.2">
      <c r="A48" s="17">
        <v>307</v>
      </c>
      <c r="B48" s="135" t="s">
        <v>25</v>
      </c>
      <c r="C48" s="135"/>
      <c r="D48" s="135"/>
      <c r="E48" s="135"/>
      <c r="F48" s="135"/>
      <c r="G48" s="135"/>
      <c r="H48" s="135"/>
      <c r="I48" s="135"/>
      <c r="J48" s="135"/>
      <c r="K48" s="135"/>
      <c r="L48" s="135"/>
      <c r="M48" s="135"/>
      <c r="N48" s="135"/>
      <c r="O48" s="135"/>
      <c r="P48" s="135"/>
      <c r="Q48" s="135"/>
      <c r="R48" s="135"/>
      <c r="S48" s="135"/>
      <c r="T48" s="135"/>
      <c r="U48" s="135"/>
      <c r="V48" s="135"/>
      <c r="W48" s="135"/>
      <c r="X48" s="136"/>
      <c r="Y48" s="16"/>
      <c r="Z48" s="31">
        <v>1</v>
      </c>
      <c r="AA48" s="12"/>
      <c r="AD48" s="27">
        <f>Z48*AA48</f>
        <v>0</v>
      </c>
    </row>
    <row r="49" spans="1:30" ht="6.75" customHeigh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32"/>
      <c r="AA49" s="32"/>
    </row>
    <row r="50" spans="1:30" ht="45.75" customHeight="1" x14ac:dyDescent="0.2">
      <c r="A50" s="33" t="s">
        <v>47</v>
      </c>
      <c r="B50" s="137" t="s">
        <v>64</v>
      </c>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row>
    <row r="51" spans="1:30" ht="15" customHeight="1" x14ac:dyDescent="0.2">
      <c r="A51" s="33" t="s">
        <v>49</v>
      </c>
      <c r="B51" s="131" t="s">
        <v>50</v>
      </c>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row>
    <row r="52" spans="1:30" ht="15" customHeight="1" x14ac:dyDescent="0.2">
      <c r="A52" s="33" t="s">
        <v>51</v>
      </c>
      <c r="B52" s="131" t="s">
        <v>52</v>
      </c>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row>
    <row r="53" spans="1:30" ht="15" customHeight="1" x14ac:dyDescent="0.2">
      <c r="A53" s="33" t="s">
        <v>53</v>
      </c>
      <c r="B53" s="131" t="s">
        <v>54</v>
      </c>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row>
    <row r="54" spans="1:30" ht="24" customHeight="1"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row>
    <row r="55" spans="1:30" ht="30" customHeight="1" x14ac:dyDescent="0.2">
      <c r="A55" s="17">
        <v>308</v>
      </c>
      <c r="B55" s="135" t="s">
        <v>65</v>
      </c>
      <c r="C55" s="135"/>
      <c r="D55" s="135"/>
      <c r="E55" s="135"/>
      <c r="F55" s="135"/>
      <c r="G55" s="135"/>
      <c r="H55" s="135"/>
      <c r="I55" s="135"/>
      <c r="J55" s="135"/>
      <c r="K55" s="135"/>
      <c r="L55" s="135"/>
      <c r="M55" s="135"/>
      <c r="N55" s="135"/>
      <c r="O55" s="135"/>
      <c r="P55" s="135"/>
      <c r="Q55" s="135"/>
      <c r="R55" s="135"/>
      <c r="S55" s="135"/>
      <c r="T55" s="135"/>
      <c r="U55" s="135"/>
      <c r="V55" s="135"/>
      <c r="W55" s="135"/>
      <c r="X55" s="136"/>
      <c r="Y55" s="16"/>
      <c r="Z55" s="31">
        <v>1</v>
      </c>
      <c r="AA55" s="12"/>
      <c r="AD55" s="27">
        <f>Z55*AA55</f>
        <v>0</v>
      </c>
    </row>
    <row r="56" spans="1:30" ht="6.75" customHeight="1" x14ac:dyDescent="0.2">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32"/>
      <c r="AA56" s="32"/>
    </row>
    <row r="57" spans="1:30" ht="45.75" customHeight="1" x14ac:dyDescent="0.2">
      <c r="A57" s="33" t="s">
        <v>47</v>
      </c>
      <c r="B57" s="137" t="s">
        <v>66</v>
      </c>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row>
    <row r="58" spans="1:30" ht="15" customHeight="1" x14ac:dyDescent="0.2">
      <c r="A58" s="33" t="s">
        <v>49</v>
      </c>
      <c r="B58" s="131" t="s">
        <v>50</v>
      </c>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row>
    <row r="59" spans="1:30" ht="15" customHeight="1" x14ac:dyDescent="0.2">
      <c r="A59" s="33" t="s">
        <v>51</v>
      </c>
      <c r="B59" s="131" t="s">
        <v>52</v>
      </c>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row>
    <row r="60" spans="1:30" ht="15" customHeight="1" x14ac:dyDescent="0.2">
      <c r="A60" s="33" t="s">
        <v>53</v>
      </c>
      <c r="B60" s="131" t="s">
        <v>54</v>
      </c>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row>
    <row r="61" spans="1:30" ht="24" customHeight="1"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row>
    <row r="62" spans="1:30" ht="30" customHeight="1" x14ac:dyDescent="0.2">
      <c r="A62" s="17">
        <v>309</v>
      </c>
      <c r="B62" s="135" t="s">
        <v>38</v>
      </c>
      <c r="C62" s="135"/>
      <c r="D62" s="135"/>
      <c r="E62" s="135"/>
      <c r="F62" s="135"/>
      <c r="G62" s="135"/>
      <c r="H62" s="135"/>
      <c r="I62" s="135"/>
      <c r="J62" s="135"/>
      <c r="K62" s="135"/>
      <c r="L62" s="135"/>
      <c r="M62" s="135"/>
      <c r="N62" s="135"/>
      <c r="O62" s="135"/>
      <c r="P62" s="135"/>
      <c r="Q62" s="135"/>
      <c r="R62" s="135"/>
      <c r="S62" s="135"/>
      <c r="T62" s="135"/>
      <c r="U62" s="135"/>
      <c r="V62" s="135"/>
      <c r="W62" s="135"/>
      <c r="X62" s="136"/>
      <c r="Y62" s="16"/>
      <c r="Z62" s="31">
        <v>1</v>
      </c>
      <c r="AA62" s="12"/>
      <c r="AD62" s="27">
        <f>Z62*AA62</f>
        <v>0</v>
      </c>
    </row>
    <row r="63" spans="1:30" ht="6.75"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32"/>
      <c r="AA63" s="32"/>
    </row>
    <row r="64" spans="1:30" ht="45.75" customHeight="1" x14ac:dyDescent="0.2">
      <c r="A64" s="33" t="s">
        <v>47</v>
      </c>
      <c r="B64" s="137" t="s">
        <v>67</v>
      </c>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row>
    <row r="65" spans="1:30" ht="15" customHeight="1" x14ac:dyDescent="0.2">
      <c r="A65" s="33" t="s">
        <v>49</v>
      </c>
      <c r="B65" s="131" t="s">
        <v>50</v>
      </c>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row>
    <row r="66" spans="1:30" ht="15" customHeight="1" x14ac:dyDescent="0.2">
      <c r="A66" s="33" t="s">
        <v>51</v>
      </c>
      <c r="B66" s="131" t="s">
        <v>52</v>
      </c>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row>
    <row r="67" spans="1:30" ht="15" customHeight="1" x14ac:dyDescent="0.2">
      <c r="A67" s="33" t="s">
        <v>53</v>
      </c>
      <c r="B67" s="131" t="s">
        <v>54</v>
      </c>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row>
    <row r="68" spans="1:30" ht="24" customHeight="1"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row>
    <row r="69" spans="1:30" ht="30" customHeight="1" x14ac:dyDescent="0.2">
      <c r="A69" s="17">
        <v>310</v>
      </c>
      <c r="B69" s="135" t="s">
        <v>68</v>
      </c>
      <c r="C69" s="135"/>
      <c r="D69" s="135"/>
      <c r="E69" s="135"/>
      <c r="F69" s="135"/>
      <c r="G69" s="135"/>
      <c r="H69" s="135"/>
      <c r="I69" s="135"/>
      <c r="J69" s="135"/>
      <c r="K69" s="135"/>
      <c r="L69" s="135"/>
      <c r="M69" s="135"/>
      <c r="N69" s="135"/>
      <c r="O69" s="135"/>
      <c r="P69" s="135"/>
      <c r="Q69" s="135"/>
      <c r="R69" s="135"/>
      <c r="S69" s="135"/>
      <c r="T69" s="135"/>
      <c r="U69" s="135"/>
      <c r="V69" s="135"/>
      <c r="W69" s="135"/>
      <c r="X69" s="136"/>
      <c r="Y69" s="16"/>
      <c r="Z69" s="31">
        <v>1</v>
      </c>
      <c r="AA69" s="12"/>
      <c r="AD69" s="27">
        <f>Z69*AA69</f>
        <v>0</v>
      </c>
    </row>
    <row r="70" spans="1:30" ht="6.75" customHeight="1"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32"/>
      <c r="AA70" s="32"/>
    </row>
    <row r="71" spans="1:30" ht="45.75" customHeight="1" x14ac:dyDescent="0.2">
      <c r="A71" s="33" t="s">
        <v>47</v>
      </c>
      <c r="B71" s="137" t="s">
        <v>69</v>
      </c>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row>
    <row r="72" spans="1:30" ht="15" customHeight="1" x14ac:dyDescent="0.2">
      <c r="A72" s="33" t="s">
        <v>49</v>
      </c>
      <c r="B72" s="131" t="s">
        <v>50</v>
      </c>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row>
    <row r="73" spans="1:30" ht="15" customHeight="1" x14ac:dyDescent="0.2">
      <c r="A73" s="33" t="s">
        <v>51</v>
      </c>
      <c r="B73" s="131" t="s">
        <v>52</v>
      </c>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row>
    <row r="74" spans="1:30" ht="15" customHeight="1" x14ac:dyDescent="0.2">
      <c r="A74" s="33" t="s">
        <v>53</v>
      </c>
      <c r="B74" s="131" t="s">
        <v>54</v>
      </c>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row>
    <row r="75" spans="1:30" ht="24" customHeight="1"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row>
    <row r="76" spans="1:30" ht="30" customHeight="1" x14ac:dyDescent="0.2">
      <c r="A76" s="17">
        <v>311</v>
      </c>
      <c r="B76" s="135" t="s">
        <v>70</v>
      </c>
      <c r="C76" s="135"/>
      <c r="D76" s="135"/>
      <c r="E76" s="135"/>
      <c r="F76" s="135"/>
      <c r="G76" s="135"/>
      <c r="H76" s="135"/>
      <c r="I76" s="135"/>
      <c r="J76" s="135"/>
      <c r="K76" s="135"/>
      <c r="L76" s="135"/>
      <c r="M76" s="135"/>
      <c r="N76" s="135"/>
      <c r="O76" s="135"/>
      <c r="P76" s="135"/>
      <c r="Q76" s="135"/>
      <c r="R76" s="135"/>
      <c r="S76" s="135"/>
      <c r="T76" s="135"/>
      <c r="U76" s="135"/>
      <c r="V76" s="135"/>
      <c r="W76" s="135"/>
      <c r="X76" s="136"/>
      <c r="Y76" s="16"/>
      <c r="Z76" s="31">
        <v>1</v>
      </c>
      <c r="AA76" s="12"/>
      <c r="AD76" s="27">
        <f>Z76*AA76</f>
        <v>0</v>
      </c>
    </row>
    <row r="77" spans="1:30" ht="6.75" customHeight="1"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32"/>
      <c r="AA77" s="32"/>
    </row>
    <row r="78" spans="1:30" ht="45.75" customHeight="1" x14ac:dyDescent="0.2">
      <c r="A78" s="33" t="s">
        <v>47</v>
      </c>
      <c r="B78" s="137" t="s">
        <v>71</v>
      </c>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row>
    <row r="79" spans="1:30" ht="15" customHeight="1" x14ac:dyDescent="0.2">
      <c r="A79" s="33" t="s">
        <v>49</v>
      </c>
      <c r="B79" s="131" t="s">
        <v>50</v>
      </c>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row>
    <row r="80" spans="1:30" ht="15" customHeight="1" x14ac:dyDescent="0.2">
      <c r="A80" s="33" t="s">
        <v>51</v>
      </c>
      <c r="B80" s="131" t="s">
        <v>52</v>
      </c>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row>
    <row r="81" spans="1:33" ht="15" customHeight="1" x14ac:dyDescent="0.2">
      <c r="A81" s="33" t="s">
        <v>53</v>
      </c>
      <c r="B81" s="131" t="s">
        <v>54</v>
      </c>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row>
    <row r="82" spans="1:33" ht="15" customHeight="1" thickBot="1"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row>
    <row r="83" spans="1:33" ht="21.75" customHeight="1" thickBot="1" x14ac:dyDescent="0.25">
      <c r="A83" s="132" t="s">
        <v>143</v>
      </c>
      <c r="B83" s="132"/>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91">
        <f>IF(ISBLANK(AD83),"",ROUND((AD83/AG83*5+1)*2,0)/2)</f>
        <v>1</v>
      </c>
      <c r="AC83" s="27" t="s">
        <v>73</v>
      </c>
      <c r="AD83" s="27">
        <f>SUM(AD76,AD69,AD62,AD55,,AD48,AD41,AD34,AD27,AD20,AD13,,AD6)</f>
        <v>0</v>
      </c>
      <c r="AF83" s="27" t="s">
        <v>74</v>
      </c>
      <c r="AG83" s="27">
        <v>33</v>
      </c>
    </row>
    <row r="84" spans="1:33" ht="21.75" customHeight="1" x14ac:dyDescent="0.2">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24"/>
    </row>
    <row r="85" spans="1:33" ht="15" customHeight="1"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row>
    <row r="86" spans="1:33" ht="15" x14ac:dyDescent="0.2">
      <c r="A86" s="138" t="s">
        <v>147</v>
      </c>
      <c r="B86" s="138"/>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
      <c r="AB86" s="1"/>
      <c r="AC86" s="1"/>
    </row>
    <row r="87" spans="1:33" ht="3.75" customHeight="1" x14ac:dyDescent="0.2">
      <c r="A87" s="23"/>
      <c r="B87" s="23"/>
      <c r="C87" s="24"/>
      <c r="D87" s="24"/>
      <c r="E87" s="24"/>
      <c r="F87" s="24"/>
      <c r="G87" s="24"/>
      <c r="H87" s="24"/>
      <c r="I87" s="24"/>
      <c r="J87" s="24"/>
      <c r="K87" s="24"/>
      <c r="L87" s="24"/>
      <c r="M87" s="24"/>
      <c r="N87" s="24"/>
      <c r="O87" s="24"/>
      <c r="P87" s="24"/>
      <c r="Q87" s="24"/>
      <c r="R87" s="24"/>
      <c r="S87" s="24"/>
      <c r="T87" s="24"/>
      <c r="U87" s="24"/>
      <c r="V87" s="24"/>
      <c r="W87" s="24"/>
      <c r="X87" s="24"/>
      <c r="Y87" s="24"/>
      <c r="Z87" s="24"/>
      <c r="AA87" s="1"/>
      <c r="AB87" s="1"/>
      <c r="AC87" s="1"/>
    </row>
    <row r="88" spans="1:33" ht="15" customHeight="1" x14ac:dyDescent="0.2">
      <c r="A88" s="134"/>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row>
    <row r="89" spans="1:33" x14ac:dyDescent="0.2">
      <c r="A89" s="134"/>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row>
    <row r="90" spans="1:33" x14ac:dyDescent="0.2">
      <c r="A90" s="134"/>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row>
    <row r="91" spans="1:33" x14ac:dyDescent="0.2">
      <c r="A91" s="134"/>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row>
    <row r="92" spans="1:33" x14ac:dyDescent="0.2">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row>
    <row r="93" spans="1:33" x14ac:dyDescent="0.2">
      <c r="A93" s="134"/>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row>
    <row r="94" spans="1:33" x14ac:dyDescent="0.2">
      <c r="A94" s="134"/>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row>
    <row r="95" spans="1:33" x14ac:dyDescent="0.2">
      <c r="A95" s="134"/>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row>
    <row r="96" spans="1:33" x14ac:dyDescent="0.2">
      <c r="A96" s="134"/>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row>
    <row r="97" spans="1:29" ht="5.25" customHeight="1" x14ac:dyDescent="0.2">
      <c r="A97" s="134"/>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row>
    <row r="98" spans="1:29" ht="15" customHeight="1" x14ac:dyDescent="0.2">
      <c r="A98" s="134"/>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row>
    <row r="99" spans="1:29" x14ac:dyDescent="0.2">
      <c r="A99" s="134"/>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row>
    <row r="100" spans="1:29" x14ac:dyDescent="0.2">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row>
    <row r="101" spans="1:29" x14ac:dyDescent="0.2">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row>
    <row r="102" spans="1:29" ht="5.25" customHeight="1" x14ac:dyDescent="0.2">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row>
    <row r="103" spans="1:29" ht="15" customHeight="1" x14ac:dyDescent="0.2">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row>
    <row r="104" spans="1:29" x14ac:dyDescent="0.2">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row>
    <row r="105" spans="1:29" ht="39.75" customHeight="1" x14ac:dyDescent="0.2">
      <c r="A105" s="133" t="s">
        <v>141</v>
      </c>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9"/>
      <c r="AC105" s="9"/>
    </row>
    <row r="106" spans="1:29" x14ac:dyDescent="0.2">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row>
    <row r="107" spans="1:29" x14ac:dyDescent="0.2">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row>
    <row r="108" spans="1:29"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row>
  </sheetData>
  <sheetProtection algorithmName="SHA-512" hashValue="cfWMYAvEAnQtFiKwC0dXew+wIH5LlZGTYGqfw6d8Txo315iG7QgkdbYYjJ9aItXB0pu7aVuOjW2M5ioRaW8OlA==" saltValue="gRRB3VGAHCAjZfodteQtaw==" spinCount="100000" sheet="1" selectLockedCells="1"/>
  <mergeCells count="61">
    <mergeCell ref="A83:Z83"/>
    <mergeCell ref="B73:AA73"/>
    <mergeCell ref="B76:X76"/>
    <mergeCell ref="B78:AA78"/>
    <mergeCell ref="B79:AA79"/>
    <mergeCell ref="B80:AA80"/>
    <mergeCell ref="B81:AA81"/>
    <mergeCell ref="B69:X69"/>
    <mergeCell ref="B71:AA71"/>
    <mergeCell ref="B72:AA72"/>
    <mergeCell ref="B74:AA74"/>
    <mergeCell ref="B62:X62"/>
    <mergeCell ref="B64:AA64"/>
    <mergeCell ref="B65:AA65"/>
    <mergeCell ref="B66:AA66"/>
    <mergeCell ref="B67:AA67"/>
    <mergeCell ref="B55:X55"/>
    <mergeCell ref="B57:AA57"/>
    <mergeCell ref="B58:AA58"/>
    <mergeCell ref="B59:AA59"/>
    <mergeCell ref="B60:AA60"/>
    <mergeCell ref="B48:X48"/>
    <mergeCell ref="B50:AA50"/>
    <mergeCell ref="B51:AA51"/>
    <mergeCell ref="B52:AA52"/>
    <mergeCell ref="B53:AA53"/>
    <mergeCell ref="B41:X41"/>
    <mergeCell ref="B43:AA43"/>
    <mergeCell ref="B44:AA44"/>
    <mergeCell ref="B45:AA45"/>
    <mergeCell ref="B46:AA46"/>
    <mergeCell ref="B20:X20"/>
    <mergeCell ref="B22:AA22"/>
    <mergeCell ref="B23:AA23"/>
    <mergeCell ref="B24:AA24"/>
    <mergeCell ref="B25:AA25"/>
    <mergeCell ref="B36:AA36"/>
    <mergeCell ref="B37:AA37"/>
    <mergeCell ref="B38:AA38"/>
    <mergeCell ref="B39:AA39"/>
    <mergeCell ref="B27:X27"/>
    <mergeCell ref="B29:AA29"/>
    <mergeCell ref="B30:AA30"/>
    <mergeCell ref="B31:AA31"/>
    <mergeCell ref="B32:AA32"/>
    <mergeCell ref="T2:AA2"/>
    <mergeCell ref="T1:AA1"/>
    <mergeCell ref="A86:Z86"/>
    <mergeCell ref="A105:AA105"/>
    <mergeCell ref="A88:AA103"/>
    <mergeCell ref="B10:AA10"/>
    <mergeCell ref="B9:AA9"/>
    <mergeCell ref="B8:AA8"/>
    <mergeCell ref="B6:X6"/>
    <mergeCell ref="B13:X13"/>
    <mergeCell ref="B15:AA15"/>
    <mergeCell ref="B16:AA16"/>
    <mergeCell ref="B17:AA17"/>
    <mergeCell ref="B18:AA18"/>
    <mergeCell ref="B11:AA11"/>
    <mergeCell ref="B34:X34"/>
  </mergeCells>
  <dataValidations count="2">
    <dataValidation type="textLength" operator="lessThan" allowBlank="1" showInputMessage="1" showErrorMessage="1" error="Maximal 1'300 Zeichen erfassen." sqref="A88">
      <formula1>1301</formula1>
    </dataValidation>
    <dataValidation type="whole" allowBlank="1" showInputMessage="1" showErrorMessage="1" errorTitle="Falsche Eingabe" error="Bitte geben Sie eine Zahl zwischen 0 und 3 ein." sqref="AA6 AA13 AA20 AA27 AA34 AA41 AA48 AA55 AA62 AA69 AA76">
      <formula1>0</formula1>
      <formula2>3</formula2>
    </dataValidation>
  </dataValidations>
  <pageMargins left="0.70866141732283472" right="0.70866141732283472" top="0.78740157480314965" bottom="0.78740157480314965" header="0.31496062992125984" footer="0.31496062992125984"/>
  <pageSetup paperSize="9" scale="48" fitToHeight="0" orientation="portrait" horizontalDpi="1200" verticalDpi="1200" r:id="rId1"/>
  <headerFooter>
    <oddHeader>&amp;L&amp;"Arial,Standard"&amp;8Mediamatikerin EFZ / Mediamatiker EFZ&amp;R&amp;"Arial,Standard"&amp;8ICT Berufsbildung Schweiz</oddHeader>
    <oddFooter>&amp;L&amp;"Arial,Standard"&amp;8IPA Bewertung / Seite &amp;P von &amp;N &amp;R&amp;"Arial,Standard"&amp;8Register &amp;A</oddFooter>
  </headerFooter>
  <rowBreaks count="1" manualBreakCount="1">
    <brk id="67" max="27"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AG73"/>
  <sheetViews>
    <sheetView showGridLines="0" topLeftCell="A37" zoomScaleNormal="100" zoomScaleSheetLayoutView="50" zoomScalePageLayoutView="75" workbookViewId="0">
      <selection activeCell="A53" sqref="A53:AA68"/>
    </sheetView>
  </sheetViews>
  <sheetFormatPr baseColWidth="10" defaultColWidth="6" defaultRowHeight="14.25" x14ac:dyDescent="0.2"/>
  <cols>
    <col min="1" max="1" width="12.85546875" style="27" customWidth="1"/>
    <col min="2" max="3" width="11.5703125" style="27" customWidth="1"/>
    <col min="4" max="23" width="4.7109375" style="27" customWidth="1"/>
    <col min="24" max="24" width="14.28515625" style="27" customWidth="1"/>
    <col min="25" max="25" width="3.85546875" style="27" customWidth="1"/>
    <col min="26" max="26" width="17.5703125" style="27" bestFit="1" customWidth="1"/>
    <col min="27" max="27" width="10.7109375" style="27" bestFit="1" customWidth="1"/>
    <col min="28" max="28" width="6.28515625" style="27" customWidth="1"/>
    <col min="29" max="29" width="12.5703125" style="27" hidden="1" customWidth="1"/>
    <col min="30" max="30" width="9.85546875" style="27" hidden="1" customWidth="1"/>
    <col min="31" max="31" width="0" style="27" hidden="1" customWidth="1"/>
    <col min="32" max="32" width="15.140625" style="27" hidden="1" customWidth="1"/>
    <col min="33" max="34" width="0" style="27" hidden="1" customWidth="1"/>
    <col min="35" max="16384" width="6" style="27"/>
  </cols>
  <sheetData>
    <row r="1" spans="1:30" ht="18" x14ac:dyDescent="0.25">
      <c r="A1" s="26" t="s">
        <v>103</v>
      </c>
      <c r="B1" s="2"/>
      <c r="C1" s="3"/>
      <c r="D1" s="3"/>
      <c r="E1" s="3"/>
      <c r="F1" s="3"/>
      <c r="G1" s="3"/>
      <c r="H1" s="3"/>
      <c r="I1" s="3"/>
      <c r="J1" s="3"/>
      <c r="K1" s="3"/>
      <c r="R1" s="139"/>
      <c r="S1" s="139"/>
      <c r="T1" s="140" t="s">
        <v>138</v>
      </c>
      <c r="U1" s="140"/>
      <c r="V1" s="140"/>
      <c r="W1" s="140"/>
      <c r="X1" s="140"/>
      <c r="Y1" s="140"/>
      <c r="Z1" s="140"/>
      <c r="AA1" s="140"/>
    </row>
    <row r="2" spans="1:30" s="29" customFormat="1" ht="17.25" customHeight="1" x14ac:dyDescent="0.2">
      <c r="A2" s="28" t="s">
        <v>169</v>
      </c>
      <c r="B2" s="4"/>
      <c r="C2" s="4"/>
      <c r="D2" s="4"/>
      <c r="E2" s="4"/>
      <c r="F2" s="4"/>
      <c r="G2" s="4"/>
      <c r="H2" s="4"/>
      <c r="I2" s="4"/>
      <c r="J2" s="4"/>
      <c r="K2" s="4"/>
      <c r="L2" s="4"/>
      <c r="M2" s="4"/>
      <c r="N2" s="4"/>
      <c r="O2" s="4"/>
      <c r="P2" s="4"/>
      <c r="Q2" s="4"/>
      <c r="R2" s="4"/>
      <c r="S2" s="5"/>
      <c r="T2" s="145" t="str">
        <f>IF(Datenblatt!H18&gt;0,Datenblatt!H18,"")</f>
        <v/>
      </c>
      <c r="U2" s="145"/>
      <c r="V2" s="145"/>
      <c r="W2" s="145"/>
      <c r="X2" s="145"/>
      <c r="Y2" s="145"/>
      <c r="Z2" s="145"/>
      <c r="AA2" s="145"/>
    </row>
    <row r="3" spans="1:30" s="29" customFormat="1" ht="17.25" customHeight="1" x14ac:dyDescent="0.2">
      <c r="A3" s="28" t="s">
        <v>170</v>
      </c>
      <c r="B3" s="4"/>
      <c r="C3" s="4"/>
      <c r="D3" s="4"/>
      <c r="E3" s="4"/>
      <c r="F3" s="4"/>
      <c r="G3" s="4"/>
      <c r="H3" s="4"/>
      <c r="I3" s="4"/>
      <c r="J3" s="4"/>
      <c r="K3" s="4"/>
      <c r="L3" s="4"/>
      <c r="M3" s="4"/>
      <c r="N3" s="4"/>
      <c r="O3" s="4"/>
      <c r="P3" s="4"/>
      <c r="Q3" s="4"/>
      <c r="R3" s="4"/>
      <c r="S3" s="5"/>
      <c r="T3" s="5"/>
      <c r="U3" s="5"/>
      <c r="V3" s="18"/>
      <c r="W3" s="6"/>
      <c r="X3" s="6"/>
      <c r="Y3" s="6"/>
      <c r="Z3" s="6"/>
    </row>
    <row r="4" spans="1:30" ht="17.25" customHeight="1" x14ac:dyDescent="0.2">
      <c r="A4" s="4"/>
      <c r="B4" s="4"/>
      <c r="C4" s="4"/>
      <c r="D4" s="4"/>
      <c r="E4" s="4"/>
      <c r="F4" s="4"/>
      <c r="G4" s="4"/>
      <c r="H4" s="4"/>
      <c r="I4" s="4"/>
      <c r="J4" s="4"/>
      <c r="K4" s="4"/>
      <c r="L4" s="4"/>
      <c r="M4" s="4"/>
      <c r="N4" s="4"/>
      <c r="O4" s="4"/>
      <c r="P4" s="4"/>
      <c r="Q4" s="4"/>
      <c r="R4" s="4"/>
      <c r="S4" s="5"/>
      <c r="T4" s="22"/>
      <c r="U4" s="22"/>
      <c r="V4" s="22"/>
      <c r="W4" s="22"/>
      <c r="X4" s="22"/>
      <c r="Y4" s="22"/>
      <c r="Z4" s="22"/>
      <c r="AA4" s="22"/>
    </row>
    <row r="5" spans="1:30" ht="18.75" customHeight="1" x14ac:dyDescent="0.3">
      <c r="A5" s="30" t="s">
        <v>171</v>
      </c>
      <c r="B5" s="13"/>
      <c r="C5" s="13"/>
      <c r="D5" s="13"/>
      <c r="E5" s="13"/>
      <c r="F5" s="13"/>
      <c r="G5" s="13"/>
      <c r="H5" s="13"/>
      <c r="I5" s="13"/>
      <c r="J5" s="13"/>
      <c r="K5" s="13"/>
      <c r="L5" s="13"/>
      <c r="M5" s="13"/>
      <c r="N5" s="13"/>
      <c r="O5" s="13"/>
      <c r="P5" s="13"/>
      <c r="Q5" s="13"/>
      <c r="R5" s="13"/>
      <c r="S5" s="13"/>
      <c r="T5" s="13"/>
      <c r="U5" s="13"/>
      <c r="V5" s="13"/>
      <c r="W5" s="13"/>
      <c r="X5" s="13"/>
      <c r="Y5" s="13"/>
      <c r="Z5" s="14" t="s">
        <v>55</v>
      </c>
      <c r="AA5" s="14" t="s">
        <v>56</v>
      </c>
    </row>
    <row r="6" spans="1:30" ht="15" customHeight="1" x14ac:dyDescent="0.2">
      <c r="A6" s="15"/>
      <c r="B6" s="15"/>
      <c r="C6" s="15"/>
      <c r="D6" s="15"/>
      <c r="E6" s="15"/>
      <c r="F6" s="15"/>
      <c r="G6" s="15"/>
      <c r="H6" s="15"/>
      <c r="I6" s="15"/>
      <c r="J6" s="15"/>
      <c r="K6" s="15"/>
      <c r="L6" s="15"/>
      <c r="M6" s="15"/>
      <c r="N6" s="15"/>
      <c r="O6" s="15"/>
      <c r="P6" s="15"/>
      <c r="Q6" s="15"/>
      <c r="R6" s="15"/>
      <c r="S6" s="15"/>
      <c r="T6" s="15"/>
      <c r="U6" s="15"/>
      <c r="V6" s="15"/>
      <c r="W6" s="15"/>
      <c r="X6" s="15"/>
      <c r="Y6" s="15"/>
      <c r="Z6" s="21"/>
      <c r="AA6" s="21"/>
    </row>
    <row r="7" spans="1:30" ht="30" customHeight="1" x14ac:dyDescent="0.2">
      <c r="A7" s="17">
        <v>401</v>
      </c>
      <c r="B7" s="135" t="s">
        <v>104</v>
      </c>
      <c r="C7" s="135"/>
      <c r="D7" s="135"/>
      <c r="E7" s="135"/>
      <c r="F7" s="135"/>
      <c r="G7" s="135"/>
      <c r="H7" s="135"/>
      <c r="I7" s="135"/>
      <c r="J7" s="135"/>
      <c r="K7" s="135"/>
      <c r="L7" s="135"/>
      <c r="M7" s="135"/>
      <c r="N7" s="135"/>
      <c r="O7" s="135"/>
      <c r="P7" s="135"/>
      <c r="Q7" s="135"/>
      <c r="R7" s="135"/>
      <c r="S7" s="135"/>
      <c r="T7" s="135"/>
      <c r="U7" s="135"/>
      <c r="V7" s="135"/>
      <c r="W7" s="135"/>
      <c r="X7" s="136"/>
      <c r="Y7" s="16"/>
      <c r="Z7" s="31">
        <v>1</v>
      </c>
      <c r="AA7" s="12"/>
      <c r="AD7" s="27">
        <f>Z7*AA7</f>
        <v>0</v>
      </c>
    </row>
    <row r="8" spans="1:30" ht="6.75" customHeight="1" x14ac:dyDescent="0.2">
      <c r="A8" s="16"/>
      <c r="B8" s="16"/>
      <c r="C8" s="16"/>
      <c r="D8" s="16"/>
      <c r="E8" s="16"/>
      <c r="F8" s="16"/>
      <c r="G8" s="16"/>
      <c r="H8" s="16"/>
      <c r="I8" s="16"/>
      <c r="J8" s="16"/>
      <c r="K8" s="16"/>
      <c r="L8" s="16"/>
      <c r="M8" s="16"/>
      <c r="N8" s="16"/>
      <c r="O8" s="16"/>
      <c r="P8" s="16"/>
      <c r="Q8" s="16"/>
      <c r="R8" s="16"/>
      <c r="S8" s="16"/>
      <c r="T8" s="16"/>
      <c r="U8" s="16"/>
      <c r="V8" s="16"/>
      <c r="W8" s="16"/>
      <c r="X8" s="16"/>
      <c r="Y8" s="16"/>
      <c r="Z8" s="32"/>
      <c r="AA8" s="32"/>
    </row>
    <row r="9" spans="1:30" ht="60" customHeight="1" x14ac:dyDescent="0.2">
      <c r="A9" s="33" t="s">
        <v>47</v>
      </c>
      <c r="B9" s="137" t="s">
        <v>105</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row>
    <row r="10" spans="1:30" ht="15" customHeight="1" x14ac:dyDescent="0.2">
      <c r="A10" s="33" t="s">
        <v>49</v>
      </c>
      <c r="B10" s="131" t="s">
        <v>58</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row>
    <row r="11" spans="1:30" ht="15" customHeight="1" x14ac:dyDescent="0.2">
      <c r="A11" s="33" t="s">
        <v>51</v>
      </c>
      <c r="B11" s="131" t="s">
        <v>50</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row>
    <row r="12" spans="1:30" ht="15" customHeight="1" x14ac:dyDescent="0.2">
      <c r="A12" s="33" t="s">
        <v>53</v>
      </c>
      <c r="B12" s="131" t="s">
        <v>59</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row>
    <row r="13" spans="1:30" ht="24" customHeight="1" x14ac:dyDescent="0.2">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row>
    <row r="14" spans="1:30" ht="30" customHeight="1" x14ac:dyDescent="0.2">
      <c r="A14" s="17">
        <v>402</v>
      </c>
      <c r="B14" s="135" t="s">
        <v>106</v>
      </c>
      <c r="C14" s="135"/>
      <c r="D14" s="135"/>
      <c r="E14" s="135"/>
      <c r="F14" s="135"/>
      <c r="G14" s="135"/>
      <c r="H14" s="135"/>
      <c r="I14" s="135"/>
      <c r="J14" s="135"/>
      <c r="K14" s="135"/>
      <c r="L14" s="135"/>
      <c r="M14" s="135"/>
      <c r="N14" s="135"/>
      <c r="O14" s="135"/>
      <c r="P14" s="135"/>
      <c r="Q14" s="135"/>
      <c r="R14" s="135"/>
      <c r="S14" s="135"/>
      <c r="T14" s="135"/>
      <c r="U14" s="135"/>
      <c r="V14" s="135"/>
      <c r="W14" s="135"/>
      <c r="X14" s="136"/>
      <c r="Y14" s="16"/>
      <c r="Z14" s="31">
        <v>1</v>
      </c>
      <c r="AA14" s="12"/>
      <c r="AD14" s="27">
        <f>Z14*AA14</f>
        <v>0</v>
      </c>
    </row>
    <row r="15" spans="1:30" ht="6.75" customHeight="1" x14ac:dyDescent="0.2">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32"/>
      <c r="AA15" s="32"/>
    </row>
    <row r="16" spans="1:30" ht="59.25" customHeight="1" x14ac:dyDescent="0.2">
      <c r="A16" s="33" t="s">
        <v>47</v>
      </c>
      <c r="B16" s="137" t="s">
        <v>107</v>
      </c>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row>
    <row r="17" spans="1:30" ht="15" customHeight="1" x14ac:dyDescent="0.2">
      <c r="A17" s="33" t="s">
        <v>49</v>
      </c>
      <c r="B17" s="131" t="s">
        <v>58</v>
      </c>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row>
    <row r="18" spans="1:30" ht="15" customHeight="1" x14ac:dyDescent="0.2">
      <c r="A18" s="33" t="s">
        <v>51</v>
      </c>
      <c r="B18" s="131" t="s">
        <v>50</v>
      </c>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row>
    <row r="19" spans="1:30" ht="15" customHeight="1" x14ac:dyDescent="0.2">
      <c r="A19" s="33" t="s">
        <v>53</v>
      </c>
      <c r="B19" s="131" t="s">
        <v>59</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row>
    <row r="20" spans="1:30" ht="24" customHeight="1" x14ac:dyDescent="0.2">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row>
    <row r="21" spans="1:30" ht="30" customHeight="1" x14ac:dyDescent="0.2">
      <c r="A21" s="17">
        <v>403</v>
      </c>
      <c r="B21" s="135" t="s">
        <v>109</v>
      </c>
      <c r="C21" s="135"/>
      <c r="D21" s="135"/>
      <c r="E21" s="135"/>
      <c r="F21" s="135"/>
      <c r="G21" s="135"/>
      <c r="H21" s="135"/>
      <c r="I21" s="135"/>
      <c r="J21" s="135"/>
      <c r="K21" s="135"/>
      <c r="L21" s="135"/>
      <c r="M21" s="135"/>
      <c r="N21" s="135"/>
      <c r="O21" s="135"/>
      <c r="P21" s="135"/>
      <c r="Q21" s="135"/>
      <c r="R21" s="135"/>
      <c r="S21" s="135"/>
      <c r="T21" s="135"/>
      <c r="U21" s="135"/>
      <c r="V21" s="135"/>
      <c r="W21" s="135"/>
      <c r="X21" s="136"/>
      <c r="Y21" s="16"/>
      <c r="Z21" s="31">
        <v>1</v>
      </c>
      <c r="AA21" s="12"/>
      <c r="AD21" s="27">
        <f>Z21*AA21</f>
        <v>0</v>
      </c>
    </row>
    <row r="22" spans="1:30" ht="6.75" customHeight="1" x14ac:dyDescent="0.2">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32"/>
      <c r="AA22" s="32"/>
    </row>
    <row r="23" spans="1:30" ht="45" customHeight="1" x14ac:dyDescent="0.2">
      <c r="A23" s="33" t="s">
        <v>47</v>
      </c>
      <c r="B23" s="137" t="s">
        <v>108</v>
      </c>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row>
    <row r="24" spans="1:30" ht="15" customHeight="1" x14ac:dyDescent="0.2">
      <c r="A24" s="33" t="s">
        <v>49</v>
      </c>
      <c r="B24" s="131" t="s">
        <v>50</v>
      </c>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row>
    <row r="25" spans="1:30" ht="15" customHeight="1" x14ac:dyDescent="0.2">
      <c r="A25" s="33" t="s">
        <v>51</v>
      </c>
      <c r="B25" s="131" t="s">
        <v>52</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row>
    <row r="26" spans="1:30" ht="15" customHeight="1" x14ac:dyDescent="0.2">
      <c r="A26" s="33" t="s">
        <v>53</v>
      </c>
      <c r="B26" s="131" t="s">
        <v>54</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row>
    <row r="27" spans="1:30" ht="24" customHeight="1" x14ac:dyDescent="0.2">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row>
    <row r="28" spans="1:30" ht="30" customHeight="1" x14ac:dyDescent="0.2">
      <c r="A28" s="17">
        <v>404</v>
      </c>
      <c r="B28" s="135" t="s">
        <v>110</v>
      </c>
      <c r="C28" s="135"/>
      <c r="D28" s="135"/>
      <c r="E28" s="135"/>
      <c r="F28" s="135"/>
      <c r="G28" s="135"/>
      <c r="H28" s="135"/>
      <c r="I28" s="135"/>
      <c r="J28" s="135"/>
      <c r="K28" s="135"/>
      <c r="L28" s="135"/>
      <c r="M28" s="135"/>
      <c r="N28" s="135"/>
      <c r="O28" s="135"/>
      <c r="P28" s="135"/>
      <c r="Q28" s="135"/>
      <c r="R28" s="135"/>
      <c r="S28" s="135"/>
      <c r="T28" s="135"/>
      <c r="U28" s="135"/>
      <c r="V28" s="135"/>
      <c r="W28" s="135"/>
      <c r="X28" s="136"/>
      <c r="Y28" s="16"/>
      <c r="Z28" s="31">
        <v>1</v>
      </c>
      <c r="AA28" s="12"/>
      <c r="AD28" s="27">
        <f>Z28*AA28</f>
        <v>0</v>
      </c>
    </row>
    <row r="29" spans="1:30" ht="6.75" customHeight="1" x14ac:dyDescent="0.2">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32"/>
      <c r="AA29" s="32"/>
    </row>
    <row r="30" spans="1:30" ht="59.25" customHeight="1" x14ac:dyDescent="0.2">
      <c r="A30" s="33" t="s">
        <v>47</v>
      </c>
      <c r="B30" s="137" t="s">
        <v>111</v>
      </c>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row>
    <row r="31" spans="1:30" ht="15" customHeight="1" x14ac:dyDescent="0.2">
      <c r="A31" s="33" t="s">
        <v>49</v>
      </c>
      <c r="B31" s="131" t="s">
        <v>58</v>
      </c>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row>
    <row r="32" spans="1:30" ht="15" customHeight="1" x14ac:dyDescent="0.2">
      <c r="A32" s="33" t="s">
        <v>51</v>
      </c>
      <c r="B32" s="131" t="s">
        <v>50</v>
      </c>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row>
    <row r="33" spans="1:33" ht="15" customHeight="1" x14ac:dyDescent="0.2">
      <c r="A33" s="33" t="s">
        <v>53</v>
      </c>
      <c r="B33" s="131" t="s">
        <v>59</v>
      </c>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row>
    <row r="34" spans="1:33" ht="15" customHeight="1" thickBot="1" x14ac:dyDescent="0.25">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row>
    <row r="35" spans="1:33" ht="21.75" customHeight="1" thickBot="1" x14ac:dyDescent="0.25">
      <c r="A35" s="132" t="s">
        <v>144</v>
      </c>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91">
        <f>IF(ISBLANK(AD35),"",ROUND((AD35/AG35*5+1)*2,0)/2)</f>
        <v>1</v>
      </c>
      <c r="AC35" s="27" t="s">
        <v>73</v>
      </c>
      <c r="AD35" s="27">
        <f>SUM(AD28,AD21,AD14,AD7)</f>
        <v>0</v>
      </c>
      <c r="AF35" s="27" t="s">
        <v>74</v>
      </c>
      <c r="AG35" s="27">
        <v>12</v>
      </c>
    </row>
    <row r="36" spans="1:33" ht="15" customHeight="1" x14ac:dyDescent="0.2">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row>
    <row r="37" spans="1:33" ht="15" customHeight="1" x14ac:dyDescent="0.2">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row>
    <row r="38" spans="1:33" ht="15" customHeight="1" x14ac:dyDescent="0.2">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row>
    <row r="39" spans="1:33" ht="15" customHeight="1" x14ac:dyDescent="0.3">
      <c r="A39" s="30" t="s">
        <v>172</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row>
    <row r="40" spans="1:33" ht="15" customHeight="1" x14ac:dyDescent="0.2">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row>
    <row r="41" spans="1:33" ht="132" customHeight="1" x14ac:dyDescent="0.2">
      <c r="A41" s="146" t="s">
        <v>158</v>
      </c>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row>
    <row r="42" spans="1:33" ht="15" customHeight="1" x14ac:dyDescent="0.2">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row>
    <row r="43" spans="1:33" ht="32.25" customHeight="1" x14ac:dyDescent="0.2">
      <c r="A43" s="34" t="s">
        <v>47</v>
      </c>
      <c r="B43" s="148" t="s">
        <v>112</v>
      </c>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row>
    <row r="44" spans="1:33" ht="43.5" customHeight="1" x14ac:dyDescent="0.2">
      <c r="A44" s="34" t="s">
        <v>49</v>
      </c>
      <c r="B44" s="148" t="s">
        <v>113</v>
      </c>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row>
    <row r="45" spans="1:33" ht="43.5" customHeight="1" x14ac:dyDescent="0.2">
      <c r="A45" s="34" t="s">
        <v>51</v>
      </c>
      <c r="B45" s="148" t="s">
        <v>114</v>
      </c>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row>
    <row r="46" spans="1:33" ht="15" customHeight="1" x14ac:dyDescent="0.2">
      <c r="A46" s="34" t="s">
        <v>53</v>
      </c>
      <c r="B46" s="148" t="s">
        <v>115</v>
      </c>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row>
    <row r="47" spans="1:33" ht="15" customHeight="1" thickBot="1"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row>
    <row r="48" spans="1:33" ht="21.75" customHeight="1" thickBot="1" x14ac:dyDescent="0.25">
      <c r="A48" s="132" t="s">
        <v>145</v>
      </c>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92"/>
    </row>
    <row r="49" spans="1:29" ht="21.75" customHeight="1" x14ac:dyDescent="0.2">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24"/>
    </row>
    <row r="50" spans="1:29" ht="15" customHeight="1"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row>
    <row r="51" spans="1:29" ht="15" x14ac:dyDescent="0.2">
      <c r="A51" s="138" t="s">
        <v>77</v>
      </c>
      <c r="B51" s="138"/>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
      <c r="AB51" s="1"/>
      <c r="AC51" s="1"/>
    </row>
    <row r="52" spans="1:29" ht="3.75" customHeight="1" x14ac:dyDescent="0.2">
      <c r="A52" s="23"/>
      <c r="B52" s="23"/>
      <c r="C52" s="24"/>
      <c r="D52" s="24"/>
      <c r="E52" s="24"/>
      <c r="F52" s="24"/>
      <c r="G52" s="24"/>
      <c r="H52" s="24"/>
      <c r="I52" s="24"/>
      <c r="J52" s="24"/>
      <c r="K52" s="24"/>
      <c r="L52" s="24"/>
      <c r="M52" s="24"/>
      <c r="N52" s="24"/>
      <c r="O52" s="24"/>
      <c r="P52" s="24"/>
      <c r="Q52" s="24"/>
      <c r="R52" s="24"/>
      <c r="S52" s="24"/>
      <c r="T52" s="24"/>
      <c r="U52" s="24"/>
      <c r="V52" s="24"/>
      <c r="W52" s="24"/>
      <c r="X52" s="24"/>
      <c r="Y52" s="24"/>
      <c r="Z52" s="24"/>
      <c r="AA52" s="1"/>
      <c r="AB52" s="1"/>
      <c r="AC52" s="1"/>
    </row>
    <row r="53" spans="1:29" ht="15" customHeight="1" x14ac:dyDescent="0.2">
      <c r="A53" s="134"/>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row>
    <row r="54" spans="1:29" x14ac:dyDescent="0.2">
      <c r="A54" s="134"/>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row>
    <row r="55" spans="1:29" x14ac:dyDescent="0.2">
      <c r="A55" s="134"/>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row>
    <row r="56" spans="1:29" x14ac:dyDescent="0.2">
      <c r="A56" s="134"/>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row>
    <row r="57" spans="1:29" x14ac:dyDescent="0.2">
      <c r="A57" s="134"/>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row>
    <row r="58" spans="1:29" x14ac:dyDescent="0.2">
      <c r="A58" s="134"/>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row>
    <row r="59" spans="1:29" x14ac:dyDescent="0.2">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row>
    <row r="60" spans="1:29" x14ac:dyDescent="0.2">
      <c r="A60" s="134"/>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row>
    <row r="61" spans="1:29" x14ac:dyDescent="0.2">
      <c r="A61" s="134"/>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row>
    <row r="62" spans="1:29" ht="5.25" customHeight="1" x14ac:dyDescent="0.2">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row>
    <row r="63" spans="1:29" ht="15" customHeight="1" x14ac:dyDescent="0.2">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row>
    <row r="64" spans="1:29" x14ac:dyDescent="0.2">
      <c r="A64" s="134"/>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row>
    <row r="65" spans="1:29" x14ac:dyDescent="0.2">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row>
    <row r="66" spans="1:29" x14ac:dyDescent="0.2">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row>
    <row r="67" spans="1:29" ht="5.25" customHeight="1" x14ac:dyDescent="0.2">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row>
    <row r="68" spans="1:29" ht="15" customHeight="1" x14ac:dyDescent="0.2">
      <c r="A68" s="134"/>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row>
    <row r="69" spans="1:29" ht="15" customHeight="1"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row>
    <row r="70" spans="1:29" ht="42.75" customHeight="1" x14ac:dyDescent="0.2">
      <c r="A70" s="133" t="s">
        <v>159</v>
      </c>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9"/>
      <c r="AC70" s="9"/>
    </row>
    <row r="71" spans="1:29"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row>
    <row r="72" spans="1:29" x14ac:dyDescent="0.2">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row>
    <row r="73" spans="1:29" x14ac:dyDescent="0.2">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row>
  </sheetData>
  <sheetProtection algorithmName="SHA-512" hashValue="Sb+VI0mH3tj+bMnJJLU5sKPYjOcTXPDEBDJCzKyq45R2lZ8Yiav1wHbafM8crJyT0oVPa+F0j9fvlT5DgtuH5w==" saltValue="uE9Shkog48T79SsXH58MAg==" spinCount="100000" sheet="1" formatCells="0" selectLockedCells="1"/>
  <mergeCells count="33">
    <mergeCell ref="B21:X21"/>
    <mergeCell ref="B23:AA23"/>
    <mergeCell ref="B7:X7"/>
    <mergeCell ref="B9:AA9"/>
    <mergeCell ref="B10:AA10"/>
    <mergeCell ref="B11:AA11"/>
    <mergeCell ref="B12:AA12"/>
    <mergeCell ref="B14:X14"/>
    <mergeCell ref="A70:AA70"/>
    <mergeCell ref="A41:AA41"/>
    <mergeCell ref="B44:AA44"/>
    <mergeCell ref="B45:AA45"/>
    <mergeCell ref="B46:AA46"/>
    <mergeCell ref="A48:Z48"/>
    <mergeCell ref="B43:AA43"/>
    <mergeCell ref="A51:Z51"/>
    <mergeCell ref="A53:AA68"/>
    <mergeCell ref="A35:Z35"/>
    <mergeCell ref="T1:AA1"/>
    <mergeCell ref="R1:S1"/>
    <mergeCell ref="T2:AA2"/>
    <mergeCell ref="B32:AA32"/>
    <mergeCell ref="B33:AA33"/>
    <mergeCell ref="B24:AA24"/>
    <mergeCell ref="B25:AA25"/>
    <mergeCell ref="B26:AA26"/>
    <mergeCell ref="B28:X28"/>
    <mergeCell ref="B30:AA30"/>
    <mergeCell ref="B31:AA31"/>
    <mergeCell ref="B16:AA16"/>
    <mergeCell ref="B17:AA17"/>
    <mergeCell ref="B18:AA18"/>
    <mergeCell ref="B19:AA19"/>
  </mergeCells>
  <dataValidations count="2">
    <dataValidation type="textLength" operator="lessThan" allowBlank="1" showInputMessage="1" showErrorMessage="1" error="Maximal 1'300 Zeichen erfassen." sqref="A53">
      <formula1>1301</formula1>
    </dataValidation>
    <dataValidation type="whole" allowBlank="1" showInputMessage="1" showErrorMessage="1" errorTitle="Falsche Eingabe" error="Bitte geben Sie eine Zahl zwischen 0 und 3 ein." sqref="AA7 AA14 AA21 AA28">
      <formula1>0</formula1>
      <formula2>3</formula2>
    </dataValidation>
  </dataValidations>
  <pageMargins left="0.70866141732283472" right="0.70866141732283472" top="0.78740157480314965" bottom="0.78740157480314965" header="0.31496062992125984" footer="0.31496062992125984"/>
  <pageSetup paperSize="9" scale="48" fitToHeight="0" orientation="portrait" horizontalDpi="1200" verticalDpi="1200" r:id="rId1"/>
  <headerFooter>
    <oddHeader>&amp;L&amp;"Arial,Standard"&amp;8Mediamatikerin EFZ / Mediamatiker EFZ&amp;R&amp;"Arial,Standard"&amp;8ICT Berufsbildung Schweiz</oddHeader>
    <oddFooter>&amp;L&amp;"Arial,Standard"&amp;8IPA Bewertung / Seite &amp;P von &amp;N &amp;R&amp;"Arial,Standard"&amp;8Register &amp;A</oddFooter>
  </headerFooter>
  <extLst>
    <ext xmlns:x14="http://schemas.microsoft.com/office/spreadsheetml/2009/9/main" uri="{CCE6A557-97BC-4b89-ADB6-D9C93CAAB3DF}">
      <x14:dataValidations xmlns:xm="http://schemas.microsoft.com/office/excel/2006/main" count="1">
        <x14:dataValidation type="list" allowBlank="1" error="Flasch ">
          <x14:formula1>
            <xm:f>Dropdown!$A$2:$A$12</xm:f>
          </x14:formula1>
          <xm:sqref>AA48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2"/>
  <sheetViews>
    <sheetView workbookViewId="0">
      <selection activeCell="A2" sqref="A2:A12"/>
    </sheetView>
  </sheetViews>
  <sheetFormatPr baseColWidth="10" defaultRowHeight="15" x14ac:dyDescent="0.25"/>
  <sheetData>
    <row r="2" spans="1:1" x14ac:dyDescent="0.25">
      <c r="A2" s="20">
        <v>1</v>
      </c>
    </row>
    <row r="3" spans="1:1" x14ac:dyDescent="0.25">
      <c r="A3" s="20">
        <v>1.5</v>
      </c>
    </row>
    <row r="4" spans="1:1" x14ac:dyDescent="0.25">
      <c r="A4" s="20">
        <v>2</v>
      </c>
    </row>
    <row r="5" spans="1:1" x14ac:dyDescent="0.25">
      <c r="A5" s="20">
        <v>2.5</v>
      </c>
    </row>
    <row r="6" spans="1:1" x14ac:dyDescent="0.25">
      <c r="A6" s="20">
        <v>3</v>
      </c>
    </row>
    <row r="7" spans="1:1" x14ac:dyDescent="0.25">
      <c r="A7" s="20">
        <v>3.5</v>
      </c>
    </row>
    <row r="8" spans="1:1" x14ac:dyDescent="0.25">
      <c r="A8" s="20">
        <v>4</v>
      </c>
    </row>
    <row r="9" spans="1:1" x14ac:dyDescent="0.25">
      <c r="A9" s="20">
        <v>4.5</v>
      </c>
    </row>
    <row r="10" spans="1:1" x14ac:dyDescent="0.25">
      <c r="A10" s="20">
        <v>5</v>
      </c>
    </row>
    <row r="11" spans="1:1" x14ac:dyDescent="0.25">
      <c r="A11" s="20">
        <v>5.5</v>
      </c>
    </row>
    <row r="12" spans="1:1" x14ac:dyDescent="0.25">
      <c r="A12" s="20">
        <v>6</v>
      </c>
    </row>
  </sheetData>
  <dataValidations count="1">
    <dataValidation type="list" allowBlank="1" showInputMessage="1" showErrorMessage="1" sqref="A2:A12">
      <formula1>$A$2:$A$12</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2"/>
  <sheetViews>
    <sheetView workbookViewId="0">
      <selection activeCell="B2" sqref="B2"/>
    </sheetView>
  </sheetViews>
  <sheetFormatPr baseColWidth="10" defaultRowHeight="15" x14ac:dyDescent="0.25"/>
  <sheetData>
    <row r="2" spans="2:2" x14ac:dyDescent="0.25">
      <c r="B2">
        <v>6</v>
      </c>
    </row>
    <row r="3" spans="2:2" x14ac:dyDescent="0.25">
      <c r="B3">
        <v>5.5</v>
      </c>
    </row>
    <row r="4" spans="2:2" x14ac:dyDescent="0.25">
      <c r="B4">
        <v>5</v>
      </c>
    </row>
    <row r="5" spans="2:2" x14ac:dyDescent="0.25">
      <c r="B5">
        <v>4.5</v>
      </c>
    </row>
    <row r="6" spans="2:2" x14ac:dyDescent="0.25">
      <c r="B6">
        <v>4</v>
      </c>
    </row>
    <row r="7" spans="2:2" x14ac:dyDescent="0.25">
      <c r="B7">
        <v>3.5</v>
      </c>
    </row>
    <row r="8" spans="2:2" x14ac:dyDescent="0.25">
      <c r="B8">
        <v>3</v>
      </c>
    </row>
    <row r="9" spans="2:2" x14ac:dyDescent="0.25">
      <c r="B9">
        <v>2.5</v>
      </c>
    </row>
    <row r="10" spans="2:2" x14ac:dyDescent="0.25">
      <c r="B10">
        <v>2</v>
      </c>
    </row>
    <row r="11" spans="2:2" x14ac:dyDescent="0.25">
      <c r="B11">
        <v>1.5</v>
      </c>
    </row>
    <row r="12" spans="2:2" x14ac:dyDescent="0.25">
      <c r="B12">
        <v>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Titelblatt</vt:lpstr>
      <vt:lpstr>Datenblatt</vt:lpstr>
      <vt:lpstr>FK_PM_AJ</vt:lpstr>
      <vt:lpstr>Dokumentation</vt:lpstr>
      <vt:lpstr>Präs_FG</vt:lpstr>
      <vt:lpstr>Dropdown</vt:lpstr>
      <vt:lpstr>Tabelle1</vt:lpstr>
      <vt:lpstr>Datenblatt!Druckbereich</vt:lpstr>
      <vt:lpstr>Dokumentation!Druckbereich</vt:lpstr>
      <vt:lpstr>FK_PM_AJ!Druckbereich</vt:lpstr>
      <vt:lpstr>Präs_FG!Druckbereich</vt:lpstr>
      <vt:lpstr>Titelblatt!Druckbereich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Hansjörg Hofpeter</dc:creator>
  <cp:lastModifiedBy>Candrian Nicole SJD-GS-DFRI</cp:lastModifiedBy>
  <cp:lastPrinted>2022-08-26T06:44:08Z</cp:lastPrinted>
  <dcterms:created xsi:type="dcterms:W3CDTF">2014-07-26T10:08:34Z</dcterms:created>
  <dcterms:modified xsi:type="dcterms:W3CDTF">2024-01-15T14:23:52Z</dcterms:modified>
</cp:coreProperties>
</file>